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8_{62A413F5-D955-45FE-9428-A3A1C252BB63}" xr6:coauthVersionLast="47" xr6:coauthVersionMax="47" xr10:uidLastSave="{00000000-0000-0000-0000-000000000000}"/>
  <bookViews>
    <workbookView xWindow="-110" yWindow="-110" windowWidth="19420" windowHeight="10300" tabRatio="587" firstSheet="2" activeTab="2" xr2:uid="{7BAB1CFF-4D5A-4A05-84DD-CA5E2F682383}"/>
  </bookViews>
  <sheets>
    <sheet name="Introduction" sheetId="8" r:id="rId1"/>
    <sheet name="List of NbS" sheetId="9" state="hidden" r:id="rId2"/>
    <sheet name="version info" sheetId="3" r:id="rId3"/>
    <sheet name="Initial list of NbS" sheetId="12" r:id="rId4"/>
    <sheet name="Screening Criteria" sheetId="1" r:id="rId5"/>
    <sheet name="Screening of NbS" sheetId="13" r:id="rId6"/>
    <sheet name="Short-list NbS" sheetId="11" r:id="rId7"/>
    <sheet name="References" sheetId="6" r:id="rId8"/>
  </sheets>
  <definedNames>
    <definedName name="_xlnm._FilterDatabase" localSheetId="5" hidden="1">'Screening of NbS'!$A$2:$N$30</definedName>
    <definedName name="_xlnm._FilterDatabase" localSheetId="6" hidden="1">'Short-list NbS'!$A$2:$M$24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1" l="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4" i="11"/>
  <c r="D4" i="11"/>
  <c r="E4" i="11"/>
  <c r="F4" i="11"/>
  <c r="H4" i="11"/>
  <c r="I4" i="11"/>
  <c r="J4" i="11"/>
  <c r="D6" i="11"/>
  <c r="E6" i="11"/>
  <c r="F6" i="11"/>
  <c r="H6" i="11"/>
  <c r="I6" i="11"/>
  <c r="J6" i="11"/>
  <c r="D7" i="11"/>
  <c r="E7" i="11"/>
  <c r="F7" i="11"/>
  <c r="H7" i="11"/>
  <c r="I7" i="11"/>
  <c r="J7" i="11"/>
  <c r="D8" i="11"/>
  <c r="E8" i="11"/>
  <c r="F8" i="11"/>
  <c r="H8" i="11"/>
  <c r="I8" i="11"/>
  <c r="J8" i="11"/>
  <c r="D9" i="11"/>
  <c r="E9" i="11"/>
  <c r="F9" i="11"/>
  <c r="H9" i="11"/>
  <c r="I9" i="11"/>
  <c r="J9" i="11"/>
  <c r="D10" i="11"/>
  <c r="E10" i="11"/>
  <c r="F10" i="11"/>
  <c r="H10" i="11"/>
  <c r="I10" i="11"/>
  <c r="J10" i="11"/>
  <c r="D11" i="11"/>
  <c r="E11" i="11"/>
  <c r="F11" i="11"/>
  <c r="H11" i="11"/>
  <c r="I11" i="11"/>
  <c r="J11" i="11"/>
  <c r="D12" i="11"/>
  <c r="E12" i="11"/>
  <c r="F12" i="11"/>
  <c r="H12" i="11"/>
  <c r="I12" i="11"/>
  <c r="J12" i="11"/>
  <c r="D13" i="11"/>
  <c r="E13" i="11"/>
  <c r="F13" i="11"/>
  <c r="H13" i="11"/>
  <c r="I13" i="11"/>
  <c r="J13" i="11"/>
  <c r="D14" i="11"/>
  <c r="E14" i="11"/>
  <c r="F14" i="11"/>
  <c r="H14" i="11"/>
  <c r="I14" i="11"/>
  <c r="J14" i="11"/>
  <c r="D15" i="11"/>
  <c r="E15" i="11"/>
  <c r="F15" i="11"/>
  <c r="H15" i="11"/>
  <c r="I15" i="11"/>
  <c r="J15" i="11"/>
  <c r="D16" i="11"/>
  <c r="E16" i="11"/>
  <c r="F16" i="11"/>
  <c r="H16" i="11"/>
  <c r="I16" i="11"/>
  <c r="J16" i="11"/>
  <c r="D17" i="11"/>
  <c r="E17" i="11"/>
  <c r="F17" i="11"/>
  <c r="H17" i="11"/>
  <c r="I17" i="11"/>
  <c r="J17" i="11"/>
  <c r="D18" i="11"/>
  <c r="E18" i="11"/>
  <c r="F18" i="11"/>
  <c r="H18" i="11"/>
  <c r="I18" i="11"/>
  <c r="J18" i="11"/>
  <c r="D19" i="11"/>
  <c r="E19" i="11"/>
  <c r="F19" i="11"/>
  <c r="H19" i="11"/>
  <c r="I19" i="11"/>
  <c r="J19" i="11"/>
  <c r="D20" i="11"/>
  <c r="E20" i="11"/>
  <c r="F20" i="11"/>
  <c r="H20" i="11"/>
  <c r="I20" i="11"/>
  <c r="J20" i="11"/>
  <c r="D21" i="11"/>
  <c r="E21" i="11"/>
  <c r="F21" i="11"/>
  <c r="H21" i="11"/>
  <c r="I21" i="11"/>
  <c r="J21" i="11"/>
  <c r="D22" i="11"/>
  <c r="E22" i="11"/>
  <c r="F22" i="11"/>
  <c r="H22" i="11"/>
  <c r="I22" i="11"/>
  <c r="J22" i="11"/>
  <c r="D23" i="11"/>
  <c r="E23" i="11"/>
  <c r="F23" i="11"/>
  <c r="H23" i="11"/>
  <c r="I23" i="11"/>
  <c r="J23" i="11"/>
  <c r="D24" i="11"/>
  <c r="E24" i="11"/>
  <c r="F24" i="11"/>
  <c r="H24" i="11"/>
  <c r="I24" i="11"/>
  <c r="J24" i="11"/>
  <c r="D25" i="11"/>
  <c r="E25" i="11"/>
  <c r="F25" i="11"/>
  <c r="H25" i="11"/>
  <c r="I25" i="11"/>
  <c r="J25" i="11"/>
  <c r="D26" i="11"/>
  <c r="E26" i="11"/>
  <c r="F26" i="11"/>
  <c r="H26" i="11"/>
  <c r="I26" i="11"/>
  <c r="J26" i="11"/>
  <c r="D27" i="11"/>
  <c r="E27" i="11"/>
  <c r="F27" i="11"/>
  <c r="H27" i="11"/>
  <c r="I27" i="11"/>
  <c r="J27" i="11"/>
  <c r="D28" i="11"/>
  <c r="E28" i="11"/>
  <c r="F28" i="11"/>
  <c r="H28" i="11"/>
  <c r="I28" i="11"/>
  <c r="J28" i="11"/>
  <c r="D29" i="11"/>
  <c r="E29" i="11"/>
  <c r="F29" i="11"/>
  <c r="H29" i="11"/>
  <c r="I29" i="11"/>
  <c r="J29" i="11"/>
  <c r="D30" i="11"/>
  <c r="E30" i="11"/>
  <c r="F30" i="11"/>
  <c r="H30" i="11"/>
  <c r="I30" i="11"/>
  <c r="J30" i="11"/>
  <c r="D31" i="11"/>
  <c r="E31" i="11"/>
  <c r="F31" i="11"/>
  <c r="H31" i="11"/>
  <c r="I31" i="11"/>
  <c r="J31" i="11"/>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20" i="11" l="1"/>
  <c r="L24" i="11"/>
  <c r="L12" i="11"/>
  <c r="L11" i="11"/>
  <c r="L29" i="11"/>
  <c r="L14" i="11"/>
  <c r="L8" i="11"/>
  <c r="L26" i="11"/>
  <c r="L18" i="11"/>
  <c r="L10" i="11"/>
  <c r="L6" i="11"/>
  <c r="L28" i="11"/>
  <c r="L16" i="11"/>
  <c r="L21" i="11"/>
  <c r="L9" i="11"/>
  <c r="L30" i="11"/>
  <c r="L22" i="11"/>
  <c r="L13" i="11"/>
  <c r="L17" i="11"/>
  <c r="L25" i="11"/>
  <c r="L23" i="11"/>
  <c r="L31" i="11"/>
  <c r="L27" i="11"/>
  <c r="L19" i="11"/>
  <c r="L15" i="11"/>
  <c r="L7" i="11"/>
  <c r="L4" i="11"/>
</calcChain>
</file>

<file path=xl/sharedStrings.xml><?xml version="1.0" encoding="utf-8"?>
<sst xmlns="http://schemas.openxmlformats.org/spreadsheetml/2006/main" count="1007" uniqueCount="575">
  <si>
    <t>Summary</t>
  </si>
  <si>
    <t>Screening criteria</t>
  </si>
  <si>
    <t>Applicability</t>
  </si>
  <si>
    <t>Readiness</t>
  </si>
  <si>
    <t>Time to realise benefit</t>
  </si>
  <si>
    <t>Scale</t>
  </si>
  <si>
    <t>Inland/coastal flooding?</t>
  </si>
  <si>
    <t>Note:</t>
  </si>
  <si>
    <t>Local</t>
  </si>
  <si>
    <t>Select locations</t>
  </si>
  <si>
    <t>N/A</t>
  </si>
  <si>
    <t>&gt;10yrs</t>
  </si>
  <si>
    <t>&lt;5yrs</t>
  </si>
  <si>
    <t>Immediately</t>
  </si>
  <si>
    <t>Additional ESS benefits</t>
  </si>
  <si>
    <t>None</t>
  </si>
  <si>
    <t>Landscape/ seascape</t>
  </si>
  <si>
    <t>Neutral</t>
  </si>
  <si>
    <t>Easily implemented</t>
  </si>
  <si>
    <t>Not easily implemented</t>
  </si>
  <si>
    <t>Applicable</t>
  </si>
  <si>
    <t>Not applicable</t>
  </si>
  <si>
    <t>Nature-based solution</t>
  </si>
  <si>
    <t>NbS Summary</t>
  </si>
  <si>
    <t>Comments</t>
  </si>
  <si>
    <t>Wetland restoration and connection</t>
  </si>
  <si>
    <t>Urban wetlands and disaster resilience of Colombo, Sri Lanka</t>
  </si>
  <si>
    <t>Both</t>
  </si>
  <si>
    <t>Sub-surface water storage solutions</t>
  </si>
  <si>
    <t>Riverine afforestation</t>
  </si>
  <si>
    <t>Mangrove forest restoration</t>
  </si>
  <si>
    <t>River restoration</t>
  </si>
  <si>
    <t>Leaky barriers</t>
  </si>
  <si>
    <t>Offline storage areas</t>
  </si>
  <si>
    <t>Catchment woodland</t>
  </si>
  <si>
    <t>Soil and land management</t>
  </si>
  <si>
    <t>Headwater drainage</t>
  </si>
  <si>
    <t>Beach nourishment</t>
  </si>
  <si>
    <t>Sponge cities</t>
  </si>
  <si>
    <t>Land use planning</t>
  </si>
  <si>
    <t>Case Study(s)</t>
  </si>
  <si>
    <t xml:space="preserve">A case study of floodplain restoration, undertaken for the Long Eau, a river in England. Three sites were chosen (total 16ha) to demonstrate improved flood protection standards through a process of relocating floodbanks previously located along the riverbank. The cost was calculated as £60,000, which compensated by the Countryside Stewardship Scheme. It was noted that landowner support was vital for the project to be successful. </t>
  </si>
  <si>
    <t xml:space="preserve">Floodplain restoration and management </t>
  </si>
  <si>
    <t>California's progressive subsurface water storage
Recharge Pakistan</t>
  </si>
  <si>
    <t xml:space="preserve">In areas where there has been extensive groundwater abstraction and pumping, there is potential to artificially manage aquifer recharge to store water in availble space in groundwater basins. Therefore, intercepted rain and surface water during flood events could be stored using this approach for future use as a water resource. The approach is considered to be cost effective, it is also considered to be a cheaper approach to surface water retention and storage. As well as providing water for supply, the approach can be used to create and support habitat for wetland species. </t>
  </si>
  <si>
    <t xml:space="preserve">Riverine afforestation is a flood management approach which involves tree planting along watercourses, on the banks and adjacent land (which often includes the floodplain). The woodland intercepts and slows down flood waters, reducing the rate of inputs and therby reducing flow rates in the watercourses. Riparian woodlands and vegetation also reduces soil erosion from flooding to some extent. Planting and managing woodland near to rivers is considered to be a cheap option, in regard to the benefits it provides. However, it takes a long time for woodlands to grow establish, therefore, there will be a signficant delay to when the benefits are experienced. </t>
  </si>
  <si>
    <t>Ganaraska River Headwaters Reforestation project
Recharge Pakistan</t>
  </si>
  <si>
    <t xml:space="preserve">Restoration of mangroves stablise coastlines by trapping sediments in their root systems. The mangroves also provide flood management as they reduce the impact of coatal flooding, by reducing wave height and velocity. Restoration of mangroves is considered to be more cost-effective (2 to 5 times cheaper) than engineering based solutions. Mangroves also provide additional benefits including climate regulation, water purification and food provision. </t>
  </si>
  <si>
    <t>Mangrove Plantation and Disaster Risk Reduction Project
Mangrove Action Project (MAP)</t>
  </si>
  <si>
    <t>Mangrove Action Project</t>
  </si>
  <si>
    <t>Leaky barriers are an approach used in natural flood management, which mimic natural water movement in the landscape. Leaky dams act as natural obstructions to water flow, caused by branches or trees falling across the channels. The installation and maintenance costs are low. Leaky barriers also provide biodiversity benefits, water purification, carbon storage and water cooling.</t>
  </si>
  <si>
    <t>Offline Storage Areas as a Natural Flood Management intervention: Evidence from the Evenlode catchment, UK</t>
  </si>
  <si>
    <t>Evenlode Catchment UK</t>
  </si>
  <si>
    <t>SDF project</t>
  </si>
  <si>
    <t>Using natural flood management to reduce flood risk with the Tweed Forum</t>
  </si>
  <si>
    <t>Using the power of nature to increase flood resilience</t>
  </si>
  <si>
    <t xml:space="preserve">Strategic planting of woodland within a catchment can reduce flooding downstream; as the woodland intercepts rainfall, slows down surface water flows and reduces erosion. Dependent on the scale of planting required, the cost of the NbS will vary. Large scale planting will inevitably be more expensive during creation and maitnenance. However, large scale woodland creation is beneficial for carbon storage, biodiversity, wood resources, water purification, erosion control, etc. </t>
  </si>
  <si>
    <t>Water infiltration and hydraulic conductivity in sandy cambisols: impacts of forest transformation on soil hydrological properties</t>
  </si>
  <si>
    <t>Title</t>
  </si>
  <si>
    <t>Nature Based Solutions Lit Review</t>
  </si>
  <si>
    <t>Created by:</t>
  </si>
  <si>
    <t>ENGLG</t>
  </si>
  <si>
    <t>Version</t>
  </si>
  <si>
    <t>Date</t>
  </si>
  <si>
    <t>Details</t>
  </si>
  <si>
    <t>Tabs</t>
  </si>
  <si>
    <t>Screening Criteria</t>
  </si>
  <si>
    <t>Kinder Scout
Exmoor Mire</t>
  </si>
  <si>
    <t>Headwater drainage slows and filters surface water flows, flattening the hydrographs and reducing peak flow locally. This approach encourages attenuation and infiltration in the headwater catchments. There are different techniques that can be applied to manage headwater drainage, which include: Gully blocking, grip blocking, vegetation management, widening and shallowing of ditches. It is considered to be a low cost approach to flood management</t>
  </si>
  <si>
    <t>Saltmarsh and mudflats restorations</t>
  </si>
  <si>
    <t xml:space="preserve">Saltmarshes and mudflats act as a natural flood management approach by intercepting waves/flooding, thereby reducing wave height, flow velocity and energy. Many saltmarshes and mudflats have become degraded over time due to changes to natural processes which support them; as such they do not provide effective flood regulation benefits. Restoration of saltmarshes and mudflats will enhance the benefits provided. The cost of saltmarsh restoration varies, but mainly relates to the cost of recharge or managed realignment. However, if favourable conditions are supported, saltmarshes and mudflats are naturally self repairing and maintenance free. </t>
  </si>
  <si>
    <t>Norfolk</t>
  </si>
  <si>
    <t>Sand dunes restoration</t>
  </si>
  <si>
    <t xml:space="preserve">Wetlands can store flood waters or intercept flows reducing velocity of flash floods/storm surges. These are effective in urban areas, in managing localised flooding or form part of a wider watershed. Wetlands are considered to be a low-cost approach to flood management. Wetlands offer a range of additional ecosystem service benefits including recreation, water purifcation and food provision. </t>
  </si>
  <si>
    <t xml:space="preserve">Restoration of a river to its natural hydrological regime (or least semi-natural) improves its flow capacity and connectivity. Flood waters are stored naturally, which enhance landscape and biodiversity values. This approach offers additional benefits such as recreation and biodiversity. It is considered to be a more cost-effective option compared to engineered approaches. </t>
  </si>
  <si>
    <t xml:space="preserve">An offline storage area is a reservoir that receives inflow during flood or high flow events. At all other flows it is isolated from the river. These storage areas can be natural or artificial. There are signficant costs associated with compliance with reservoir safety regulations in the UK, which may also be relevant in other countries. There is also limited evidence supporting their effectiveness. </t>
  </si>
  <si>
    <t>Soil management to increase the organic matter content can improve the water-holding ability of soil and increase infiltration. By enhancing or managing this process within the catchment, flood risk can be reduced. Additionally, actions to increase organic matter and aeration can improve erosion control (e.g. vegetation, afforestation and stabilisation), which have futher benefits in terms of flood risk and water quality regulation. The cost of soil and land management is typically low, however, the immediate costs of machinery or equipment may affect the feasibility of this option.</t>
  </si>
  <si>
    <t xml:space="preserve">Sand dunes intercept tidal flooding, dissipating waves and tidal energy, they also release sediment to the beach during tidal flooding which rebuilds the dunes via wind transfer. Restoration oof sand dunes requires stabilising and increasing the height of the dunes, where erosion is between 1-10m per year (or there is excessive trampling) immediate action is required. Reducing the erosion of the sand through fencing, thatching or vegetation are the primary techniques for sand dune restoration. Costs are associated with reprofiling or recharge, the stabilisation works will also have moderate costs, the dunes will also require ongoing maintenance and monitoring. </t>
  </si>
  <si>
    <t>Restoration and Management of Coastal Dune Vegetation</t>
  </si>
  <si>
    <t xml:space="preserve">Beach nourishment is an approach to counter the effects of longshore drift or erosion, where the lost materials are replaced artificially. Often the materials are dredged from the sea bed or from nearby streams, causing disruption to other habitats. It is not considered to be a cost effective approach due to the high costs of the dredging and machinery, as well as the disruption to tourism. It will also need ongoing maintenance and monitoring, which will also have cost implications. </t>
  </si>
  <si>
    <t>Zandmotor
Foreshore Sand Replenishment, Denmark</t>
  </si>
  <si>
    <t>China</t>
  </si>
  <si>
    <t>Beach Nourishment</t>
  </si>
  <si>
    <t>Natural flood management at Kiln Wood</t>
  </si>
  <si>
    <t xml:space="preserve">By creating wetlands, greenspaces and utilising floodplains throughout cities; rainfall and surface water can be absorbed before it submerges the surface within urban areas. These features can improve water attenuation and infiltration within urban areas, reducing the risk of flooding from surface water. Sponge cities are considered to be a cost-effective, long-term solution to flood management within urban areas. Additional benefits include air quality regulation, water purification, recreation and water supply. </t>
  </si>
  <si>
    <t>Attenuation ponds and detention basins</t>
  </si>
  <si>
    <t>Work begins in Lincolnshire on innovative flood management project</t>
  </si>
  <si>
    <t xml:space="preserve">Attenuation ponds or detention basins are SuDS features which receive and hold surface water runoff. The ponds/basin allow the water to infiltrate naturally and also support a aquatic or semi-aquatic biodiversity. </t>
  </si>
  <si>
    <t>UK - susdrains
Lincolnshire</t>
  </si>
  <si>
    <t>Reef restoration</t>
  </si>
  <si>
    <t>Due to the physical charateristics of floodplains (flatness, soil qualities etc.) they are often drained and seperated from the rivers (by barriers, embankments or bunds) for agriculture, development and other human activities. Floodplain restoration typically aims to reconnect rivers with the floodplains. The costs are expected to be higher near to development/urbanisation and depend on the engineered infrastructure seperating the river from the floodplain. In addition to flood regulation, this approach can enhance biodiversity, water purification, soil erosion and sedimentation processes, groundwater recharge, fish stock and climate resilience.</t>
  </si>
  <si>
    <t>The value of US coral reefs for flood risk reduction</t>
  </si>
  <si>
    <t>Oyster Reef Restoration, US</t>
  </si>
  <si>
    <t xml:space="preserve">Reefs provide coastline protection from tidal flooding as they dissipate the waves velocity and energy before they reach the shoreline. Many reefs have become degraded as a result of  unsustainable harvesting, pollution, and diseases. As such they do not provide the maximum benefits for coastal flood protection that they potentially could. Reef restoration enhances the condition of the reefs and subsequently the flood regulation benefits provided. The approach is considered to be cost effective due to the high costs associated with the damage caused by coastal flooding which greatly exceeds the cost of restoration. The reefs also provide multiple additional benefits including seafood provision, biodiversity benefits, water quality regulation and particularly for oyster reefs, the filter nitrogen pollution which can be fatal to marine life. </t>
  </si>
  <si>
    <t>Watershed protection legislation</t>
  </si>
  <si>
    <t>Soil protection legislation</t>
  </si>
  <si>
    <t xml:space="preserve">Watershed protection legislation enables the conservation of the watershed area, as designated by the governing authority. The policies set out the land-use and activities requirements within the conservation areas. The protection of the watershed area under policy will ensure that the area is not degraded and managed to regulate flooding downstream. </t>
  </si>
  <si>
    <t>Soil protection legislation identifies the key threats to soils (such as erosion, flood, landslides, pollution etc.) and set out the regulatory framework to control these threats. The legislation will ensure that soils are managed for flood regulation at a national scale.</t>
  </si>
  <si>
    <t xml:space="preserve">Incorporating flood management into land use planning will ensure that the resulting management approach is holistic and intergrated. This is on the basis that land use planning considers the requirements andopinions of relevant stakeholders, so by incorporating flood management into this process it will encourage effective implementation and support of plans/strategies at local, island and national levels. </t>
  </si>
  <si>
    <t>Switzerland: Recommendation of the Swiss Government on 
Spatial Planning and Natural Hazards</t>
  </si>
  <si>
    <t>Inland</t>
  </si>
  <si>
    <t>Coastal</t>
  </si>
  <si>
    <t>The Disaster Risk Management Challenge for Small Cities</t>
  </si>
  <si>
    <t>EU Soil Policy
Soil and Watershed Conservation Act 1982 (Nepal)
Water, Soil and Air: A Code of Good Agricultural Practice for farmers, growers and land managers (UK)
Best practices on flood prevention, protection and mitigation
Trinidad</t>
  </si>
  <si>
    <t xml:space="preserve">Soil and Watershed Conservation Act 1982 (Nepal)
</t>
  </si>
  <si>
    <t>Caribbean Disaster Mitigation Project: A project with the aim of mitigating the risk from natural hazards in the Caribbean which was carried out from 1993 - 1999. The project mainly referenced engineering based approaches to flood management, as was standard at the time. However, there is reference to some nature based solutions, although they are few.</t>
  </si>
  <si>
    <t xml:space="preserve">A case study from the Caribbean: Dominica (2014). The document provides details on the vulnerability of Dominica to various natural hazards including flooding (inland and coastal). The CDMP is referenced as the guidline for mitigation, however, it does not detail which approaches were used specifically. </t>
  </si>
  <si>
    <t>An Ecosystem Approach to Disaster Risk Reduction: The Challenges of Multilevel Governance</t>
  </si>
  <si>
    <t>Meadows and pastures</t>
  </si>
  <si>
    <t>Buffer stips and hedges</t>
  </si>
  <si>
    <t>Crop rotation</t>
  </si>
  <si>
    <t>Intercropping</t>
  </si>
  <si>
    <t>Green cover</t>
  </si>
  <si>
    <t>Continuous cover forestry</t>
  </si>
  <si>
    <t>Overland flow areas in peatland forests</t>
  </si>
  <si>
    <t>Restoration and reconnection of seasonal streams</t>
  </si>
  <si>
    <t>Reconnection of oxbow lakes and similar features</t>
  </si>
  <si>
    <t>Lake restoration</t>
  </si>
  <si>
    <t>Re-naturalisation of polder areas</t>
  </si>
  <si>
    <t>Green roofs</t>
  </si>
  <si>
    <t>Rainwater harvesting</t>
  </si>
  <si>
    <t>Permeable surfaces</t>
  </si>
  <si>
    <t>Channels and rills</t>
  </si>
  <si>
    <t>Filter strips</t>
  </si>
  <si>
    <t>Infiltration Trenches</t>
  </si>
  <si>
    <t>Meadows are areas where the main habitat is attributed to grassland, whilst pastures are grassland, moorland or heathland (which may be partially wooded). Due to the characteristics of these habitats, including rooted soils and permanent vegetation cover, they provide uptake and storage of water during temporary flood events. Cost-effectiveness of this approach is conditional, depending on habitat existance/creation and extent. The meadow and pasture habitats also offer additional benefits including water purification and erosion regulation.</t>
  </si>
  <si>
    <t xml:space="preserve">Buffer strips and hedges are margins (of typically agricultural fields or transport infrastructure) of natural habitat, which can vary from grassland, shurbland or even woodland. These areas can intercept the run off from the adjacent land, which is stored or slowed.  Buffer strips and hedges are generally cost effective, as the resources required for creation and maintenance are limited. They also do not require a signficant amount of space with strategic planning of location. </t>
  </si>
  <si>
    <t xml:space="preserve">Crop rotation is an approach of soil management in agricultural practices where the series of crops grown are altered in sequential seasons. In turn this enhances the soil structure and infiltration capacity; subsequently improving flood storage and downstream flood risk. Costs associated with this appraoch are likely to be context specific. This approach also provides pest regulation and erosion prevention benefits. </t>
  </si>
  <si>
    <t xml:space="preserve">Intercropping involves growing two or more crops in close proximity. The increase vegetation cover slows flows and increases infiltration. The costs for implementing intercropping is considered to be low and is applicable for agricultural areas. </t>
  </si>
  <si>
    <t>No/low till agriculture</t>
  </si>
  <si>
    <t xml:space="preserve">Tillage is an agricultural practice that disturbs and modifies the soil, which increases erosion, decreases water retention and reduces organic matter in the soil. By limiting or avoiding these activities the flood regulation services provided by the soil are maintained. The approach costs are conditional depending on the context, however, the reduction of yield may be balanced with reduced production costs. </t>
  </si>
  <si>
    <t xml:space="preserve">Also known as cover crops or catch crops, are crops planted in the  following harvest, to provide soil cover during the winter months. Protecting the soil from erosion and improving the structure of the soil. The main costs associated with the approach are related with seed cost and maintenance. </t>
  </si>
  <si>
    <t xml:space="preserve">Continuous cover forestry is a forest management approach, which avoids clear cutting extents within a woodland area. The main aim is that tree canopy is not interuppted and the soil surface is not exposed. The protection of the soil structure and infiltration rate, as well as rainfall interception by the canopy will provide flood regulation benefits. It is expected that the costs of continuous cover forestry will be similar to existing approaches. </t>
  </si>
  <si>
    <t>Urban forest parks/ trees</t>
  </si>
  <si>
    <t>Urban forest parks are wooded areas within developments. The forests provide a variety of services which support flood regulation such as enhanced infiltration, rainfall interception and overland flows. In addition to air quality regulation, carbon storage and biodiversity. Urban trees provide similar benefits but to a lesser extent.</t>
  </si>
  <si>
    <t xml:space="preserve">Seasonal streams only flow during periods of heavy rainfall or flash flood events. Restoring and reconnecting streams that may have detriorated or been disconnected as a result of human activities can restore natural hydrological processes within the landscape. </t>
  </si>
  <si>
    <t xml:space="preserve">Overland flow areas are created using a leaky dam in the ditches, which slows flows. During low flows the conveyed water moves slowly enabling sediment deposition. Whilst during high flows the water overtops the ditch, then flows overland to the receiving waterbody (river/lake). The overland flows are slowed by vegetation and land features, regulating the flooding downstream.  </t>
  </si>
  <si>
    <t>Bed and bank re-naturalisation</t>
  </si>
  <si>
    <t>Oxbow lakes are ancient meanders of a river that have since been cut off, generally due to modifications in river hydromorphology. Reconnecting the two restores some extent of the rivers natural functions and provides additional storage space during flood events.</t>
  </si>
  <si>
    <t xml:space="preserve">Bank and bed re-naturalisation involves the stabilisation of the soils and sediments using vegetation. Removal of river modifications, such as reinforced banks (which streamline flows and increase flow velocity) restores the natural hydrological regime to some extent and reduces erosion. </t>
  </si>
  <si>
    <t xml:space="preserve">Historically lake modifications have been undertaken to drain land for agriculture, or have not been sufficiently maintained. Lake restoration involves the enhancement of structure and function, by reversing the modifications or impacts. </t>
  </si>
  <si>
    <t xml:space="preserve">Polders are low-lying land enclosed by embankments, which have hydrological systems that isolated from the wider landscape (with the exception of artificial pumping or drainage). Polder re-naturalisation involves enhancing polders with sub-natural characteristics, anabling water storage within the polder. This is considered to be a cost-effective, based upon the ecosystem services provided (particularly protection against flood damage). </t>
  </si>
  <si>
    <t xml:space="preserve">Vegetation covering roofs or drainage areas are known as Green Roofs. Rainfall is intercepted, stored and discharged at reduced rates from the roofs. This reduces the runoff within urban areas and subsequent flow velocities. The incorporation of green roofs into building design is considered to be cost effective, however, creating green roofs on existing buildings can be more expensive. </t>
  </si>
  <si>
    <t xml:space="preserve">Rainwater harvesting involves collecting and storing rainwater at source. Water can be harvested from roofs or drainage systems at a local level. Harvesting the rain water can reduce the volume of surface water run off within urban areas. Water tanks or butts often have small capacities, so fill up quickly during storm events. 
However, they are typically inexpensive to install and take up little space, so are practical for use in urbn areas. </t>
  </si>
  <si>
    <t xml:space="preserve">Much of the surface areas in urban regions is impermeable and infiltration is greatly reduced. Permeable surfaces sch as paving can enable infiltration of surface water through the to the ground below. This reduces the runoff retention on the surface and subsequently surface water flooding. According to the Environment Agency permeable surfaces cost less during its life cycle than normal materials. However, additional costs such as land remediation, may make this approach more expensive. </t>
  </si>
  <si>
    <t xml:space="preserve">Channels and rills are often used at the start of a SuDS system, as they are shall open channels (often vegetated) which receive and convey runoff from the adjacent land. They also slow down flows and provide storage for sediment and contaminants, particularly oils. As channels and rills are typically components of wider SuDS schemes their economic feasibility is not usually determined independently . </t>
  </si>
  <si>
    <t>Filter strips are vegetated strips of sloping land, that provide velocity reduction and infiltration of surface water runoff. They are often located between a developed area and a receiving waterbody or drainage system. The strips can also act as a buffer between incompatible land uses and are intergrated with the wider landscape ecosystems.  This is considered to be a high landtake approach which may have economic consequences.</t>
  </si>
  <si>
    <t>Infiltration trenches are typically shallow excavations lined with rubble, stone or rip rap. They receive runoff from adjacent land which is typically urban areas or transport infrastructure; which is allowed to infiltrate naturally to the underlying soils. The approach requires low landtake and the overall cost of construction and maintenance is low. However, investigations for ground suitability are required which can add significantly to the cost.</t>
  </si>
  <si>
    <t>Ref ID</t>
  </si>
  <si>
    <t>Author</t>
  </si>
  <si>
    <t>Citation</t>
  </si>
  <si>
    <t>Recharge Pakistan: Building Pakistan’s Resilience to Climate Change through Ecosystem-Based Adaptation for Integrated Flood Risk Management - Project Outline</t>
  </si>
  <si>
    <t>WWF</t>
  </si>
  <si>
    <t>A summary of the Recharge Pakistan project outline. The page provides the following overview:
"Pakistan relies on costly hard-infrastructure, flood and water management measures with limited efficacy. This project will build Pakistan’s climate resilience and water security through cost-effective ecosystem-based adaptation."</t>
  </si>
  <si>
    <t>Recharge Pakistan: Building Pakistan’s Resilience to Climate Change through 
Ecosystem-Based Adaptation for Integrated Flood Risk Management  - Concept Note</t>
  </si>
  <si>
    <r>
      <t xml:space="preserve">WWF. 2021. </t>
    </r>
    <r>
      <rPr>
        <i/>
        <sz val="11"/>
        <color theme="1"/>
        <rFont val="Calibri"/>
        <family val="2"/>
        <scheme val="minor"/>
      </rPr>
      <t>Our Work: Recharge Pakistan</t>
    </r>
    <r>
      <rPr>
        <sz val="11"/>
        <color theme="1"/>
        <rFont val="Calibri"/>
        <family val="2"/>
        <scheme val="minor"/>
      </rPr>
      <t>. [online] Available at: &lt;https://www.wwfpak.org/our_work_/recharge_pakistan_/&gt; [Accessed 7 January 2022].</t>
    </r>
  </si>
  <si>
    <t>Concept note describing the Project and includes reference to nature based solutions for flood management.</t>
  </si>
  <si>
    <r>
      <t xml:space="preserve">WWF, 2019. </t>
    </r>
    <r>
      <rPr>
        <i/>
        <sz val="11"/>
        <color theme="1"/>
        <rFont val="Calibri"/>
        <family val="2"/>
        <scheme val="minor"/>
      </rPr>
      <t>Concept Note. Recharge Pakistan: Building Pakistan’s Resilience to Climate Change through Ecosystem-Based Adaptation for Integrated Flood Risk Management</t>
    </r>
    <r>
      <rPr>
        <sz val="11"/>
        <color theme="1"/>
        <rFont val="Calibri"/>
        <family val="2"/>
        <scheme val="minor"/>
      </rPr>
      <t>. [online] Pakistan: Green Climate Fund. Available at: &lt;https://www.greenclimate.fund/sites/default/files/document/22620-recharge-pakistan-building-pakistan-s-resilience-climate-change-through-ecosystem-based.pdf&gt; [Accessed 7 January 2022].</t>
    </r>
  </si>
  <si>
    <r>
      <t xml:space="preserve">Pérez-Cirera, V., Cornelius, S. and Zapata, J., 2021. </t>
    </r>
    <r>
      <rPr>
        <i/>
        <sz val="11"/>
        <color theme="1"/>
        <rFont val="Calibri"/>
        <family val="2"/>
        <scheme val="minor"/>
      </rPr>
      <t>Powering Nature: Creating the Conditions to Enable Bature-Based Solutions</t>
    </r>
    <r>
      <rPr>
        <sz val="11"/>
        <color theme="1"/>
        <rFont val="Calibri"/>
        <family val="2"/>
        <scheme val="minor"/>
      </rPr>
      <t>. [online] WWF, pp.42-45. Available at: &lt;https://wwflac.awsassets.panda.org/downloads/wwf_powering_nature_report.pdf&gt; [Accessed 7 January 2022].</t>
    </r>
  </si>
  <si>
    <t xml:space="preserve">The Great Sea Reef Resilience Programme is a case study for nature based solutions focusing on: holistic land and marine use planning, ecosystems management and climate buffering; developing and nurturing existing financial systems for sustainable natural regenerative production and practices with market outcomes; and designing and strengthening systems for removal of primary wastes and pollution. </t>
  </si>
  <si>
    <t xml:space="preserve"> Powering Nature: Creating the Conditions to Enable Bature-Based Solutions. 
Chapter 4: An Ocean of Opportunity
</t>
  </si>
  <si>
    <r>
      <t>Hettiarachchi, M., Athukorale, K., Wijekoon, S. and de Alwis, A., 2014. Urban wetlands and disaster resilience of Colombo, Sri Lanka.</t>
    </r>
    <r>
      <rPr>
        <i/>
        <sz val="11"/>
        <color theme="1"/>
        <rFont val="Calibri"/>
        <family val="2"/>
        <scheme val="minor"/>
      </rPr>
      <t xml:space="preserve"> International Journal of Disaster Resilience in the Built Environment</t>
    </r>
    <r>
      <rPr>
        <sz val="11"/>
        <color theme="1"/>
        <rFont val="Calibri"/>
        <family val="2"/>
        <scheme val="minor"/>
      </rPr>
      <t>, 5(1), pp.79-89.</t>
    </r>
  </si>
  <si>
    <t>Hettiarachchi et al</t>
  </si>
  <si>
    <t>Abstract:
"This paper aims to present a long-term research project to understand the nature and extent of degradation in a selected segment of the Colombo Flood Detention Area (CFDA) wetlands. It qualitatively explores the gradual process of change in watersheds and the wetland ecology affecting flood control services, thereby leading to full-blown disasters. It underlines the importance of protecting ecosystem health of urban ecological features for strengthening the disaster resilience of cities."</t>
  </si>
  <si>
    <t>Sri Lanka: Protecting Colombo from Flooding While Enhancing its Livability and Competitiveness</t>
  </si>
  <si>
    <t>World Bank</t>
  </si>
  <si>
    <r>
      <t>World Bank. 2022.</t>
    </r>
    <r>
      <rPr>
        <i/>
        <sz val="11"/>
        <color theme="1"/>
        <rFont val="Calibri"/>
        <family val="2"/>
        <scheme val="minor"/>
      </rPr>
      <t xml:space="preserve"> Sri Lanka: Protecting Colombo from Flooding While Enhancing its Livability and Competitiveness.</t>
    </r>
    <r>
      <rPr>
        <sz val="11"/>
        <color theme="1"/>
        <rFont val="Calibri"/>
        <family val="2"/>
        <scheme val="minor"/>
      </rPr>
      <t xml:space="preserve"> [online] Available at: &lt;https://www.worldbank.org/en/results/2018/09/24/metro-colombo-urban-development-project&gt; [Accessed 7 January 2022].</t>
    </r>
  </si>
  <si>
    <t>The article describes the activities undertaken by the Metro Colombo Project to manage flooding within the Colombo Water Basin. Which include wetland restoration .</t>
  </si>
  <si>
    <t>Abstract:
"This study aims to provide practical support for overall planning to restore mangroves of the Vietnamese government (Decision No. 405) by providing information for policy (Decree 99/2010 on payments for environmental services and support the provinces on technical guidelines for reforestation activities. The objectives of the study are to: 
• To provide an overview of the scope of mangroves restoration activities in Vietnam; 
• To evaluate the causes of success and failure in restoring the forests; 
• To propose activities to restore mangroves in different regions."</t>
  </si>
  <si>
    <r>
      <t xml:space="preserve">Brown, S. and Cuong, C., 2012. Restoration of Coastal Mangrove Forest in Vietnam. </t>
    </r>
    <r>
      <rPr>
        <i/>
        <sz val="11"/>
        <color theme="1"/>
        <rFont val="Calibri"/>
        <family val="2"/>
        <scheme val="minor"/>
      </rPr>
      <t>Conservation and Development of the Kien Giang Biosphere Reserve Project</t>
    </r>
    <r>
      <rPr>
        <sz val="11"/>
        <color theme="1"/>
        <rFont val="Calibri"/>
        <family val="2"/>
        <scheme val="minor"/>
      </rPr>
      <t>, [online] Available at: &lt;https://www.researchgate.net/publication/337590791_RESTORATION_OF_COASTAL_MANGROVE_FOREST_IN_VIETNAM/link/5ddf4e2d299bf10bc32bb23d/download&gt; [Accessed 7 January 2022].</t>
    </r>
  </si>
  <si>
    <t>Restoration of Coastal Mangrove Forest in Vietnam</t>
  </si>
  <si>
    <t>Brown and Cuong</t>
  </si>
  <si>
    <t>Mangroves of Vietnam: Historical development, current state of research and future threats</t>
  </si>
  <si>
    <t>Veettil et al</t>
  </si>
  <si>
    <r>
      <t xml:space="preserve">Veettil, B., Ward, R., Quang, N., Trang, N. and Giang, T., 2019. Mangroves of Vietnam: Historical development, current state of research and future threats. </t>
    </r>
    <r>
      <rPr>
        <i/>
        <sz val="11"/>
        <color theme="1"/>
        <rFont val="Calibri"/>
        <family val="2"/>
        <scheme val="minor"/>
      </rPr>
      <t>Estuarine, Coastal and Shelf Scienc</t>
    </r>
    <r>
      <rPr>
        <sz val="11"/>
        <color theme="1"/>
        <rFont val="Calibri"/>
        <family val="2"/>
        <scheme val="minor"/>
      </rPr>
      <t>e, 218, pp.212-236.</t>
    </r>
  </si>
  <si>
    <t>Clip from Abstract:
"This review article discusses the principal factors which influence mangroves in Vietnam including climate and climate change, hydrology, soil and topography, and anthropogenic factors such as aquaculture expansion, illegal logging, damming, pollution), which requires special attention. We further discuss the important role that Vietnamese mangrove forests play an in the socio-economic development of the country, even though the exploitation and protection of mangrove forests in many provinces are often uncontrolled. "</t>
  </si>
  <si>
    <r>
      <t xml:space="preserve">Environment Agency, 2022. </t>
    </r>
    <r>
      <rPr>
        <i/>
        <sz val="11"/>
        <color theme="1"/>
        <rFont val="Calibri"/>
        <family val="2"/>
        <scheme val="minor"/>
      </rPr>
      <t>Working with Natural Processes – the evidence base</t>
    </r>
    <r>
      <rPr>
        <sz val="11"/>
        <color theme="1"/>
        <rFont val="Calibri"/>
        <family val="2"/>
        <scheme val="minor"/>
      </rPr>
      <t>. GOV.UK.</t>
    </r>
  </si>
  <si>
    <t>Working with Natural Processes – the evidence base</t>
  </si>
  <si>
    <t>Environment Agency</t>
  </si>
  <si>
    <t xml:space="preserve">Summary of the Working with natural processes study undertaken by the EA inconjunction with numerous other organisations (DEFRA, SEPA, etc.).
"Working with Natural Processes (WWNP) to reduce flood and coastal erosion risk (FCRM) involves implementing measures that help to protect, restore and emulate the natural functions of catchments, floodplains, rivers and the coast. WWNP takes many different forms and can be applied in urban and rural areas, and on rivers, estuaries and coasts." </t>
  </si>
  <si>
    <t>Sponge City Concepts Could Be The Answer to China’s Impending Water Crisis</t>
  </si>
  <si>
    <t xml:space="preserve">Gill </t>
  </si>
  <si>
    <r>
      <t xml:space="preserve">Gill, D., 2021. Sponge City Concepts Could Be The Answer to China’s Impending Water Crisis. </t>
    </r>
    <r>
      <rPr>
        <i/>
        <sz val="11"/>
        <color theme="1"/>
        <rFont val="Calibri"/>
        <family val="2"/>
        <scheme val="minor"/>
      </rPr>
      <t>EARTH.ORG,</t>
    </r>
    <r>
      <rPr>
        <sz val="11"/>
        <color theme="1"/>
        <rFont val="Calibri"/>
        <family val="2"/>
        <scheme val="minor"/>
      </rPr>
      <t xml:space="preserve"> [online] Available at: &lt;https://earth.org/sponge-cities-could-be-the-answer-to-impending-water-crisis-in-china/&gt; [Accessed 7 January 2022].</t>
    </r>
  </si>
  <si>
    <t>Summary from article:
"Since it was conceived in 2013 by Professor Kongjian Yu, the ‘sponge city concept’ has presented an opportunity for Chinese cities to implement new integrated urban water management (IUWM) strategies. Sponge city developments seek to control and mitigate flooding, water pollution and water scarcity in urban spaces as water becomes China’s ‘most critical resource’. These developments are a new type of Chinese eco-city that offer a holistic strategy to hopefully improve the ongoing development and urbanisation processes by explicitly considering the urban water cycle. "</t>
  </si>
  <si>
    <t>Nature-Based Solutions in Flood Risk Management</t>
  </si>
  <si>
    <t>Hartmann et al</t>
  </si>
  <si>
    <r>
      <t>Hartmann, T., Slavíková, L. and McCarthy, S., 2019. Chapter 1: Nature-Based Solutions in Flood RiskManagement. N</t>
    </r>
    <r>
      <rPr>
        <i/>
        <sz val="11"/>
        <color theme="1"/>
        <rFont val="Calibri"/>
        <family val="2"/>
        <scheme val="minor"/>
      </rPr>
      <t>ature-Based Flood Risk Management on Private Land</t>
    </r>
    <r>
      <rPr>
        <sz val="11"/>
        <color theme="1"/>
        <rFont val="Calibri"/>
        <family val="2"/>
        <scheme val="minor"/>
      </rPr>
      <t>. 1st ed. Springer, Cham, pp.3-8.</t>
    </r>
  </si>
  <si>
    <t>Abstract:
"Nature-based solutions (NBS) in Flood Risk Management require more—and mostly privately owned—land, and more diverse stakeholder involvement than traditional (grey) engineering approaches. This also implies that there are challenges related to different disciplines. Flood risk management with NBS is an issue not only of technical expertise, but it asks for land-use planning, economics, property rights, sociology, landscape planning, ecology, hydrology, agriculture and other disciplines to cope with the challenges of implementing them. Nature-based FRM is thus an inter- and transdisciplinary endeavor."</t>
  </si>
  <si>
    <r>
      <t xml:space="preserve">WWF, 2022. </t>
    </r>
    <r>
      <rPr>
        <i/>
        <sz val="11"/>
        <color theme="1"/>
        <rFont val="Calibri"/>
        <family val="2"/>
        <scheme val="minor"/>
      </rPr>
      <t>A Green Guide</t>
    </r>
    <r>
      <rPr>
        <sz val="11"/>
        <color theme="1"/>
        <rFont val="Calibri"/>
        <family val="2"/>
        <scheme val="minor"/>
      </rPr>
      <t>. Natural and Nature Based Flood Management. [online] Washington: WWF. Available at: &lt;https://files.worldwildlife.org/wwfcmsprod/files/Publication/file/538k358t40_WWF_Flood_Green_Guide_FINAL.pdf?_ga=2.42702309.1799728547.1639561397-902961335.1639561391&gt; [Accessed 7 January 2022].</t>
    </r>
  </si>
  <si>
    <t>Natural and Nature Based Flood Management: A Green Guide</t>
  </si>
  <si>
    <t>The Green Guide is set out to support the intergrated flood management. It supports comprehensive, locally specific, intergrated and balanced strategies.</t>
  </si>
  <si>
    <r>
      <t xml:space="preserve">EPA, 2016. </t>
    </r>
    <r>
      <rPr>
        <i/>
        <sz val="11"/>
        <color theme="1"/>
        <rFont val="Calibri"/>
        <family val="2"/>
        <scheme val="minor"/>
      </rPr>
      <t>Wetlands: Protecting Life and Property from Flooding</t>
    </r>
    <r>
      <rPr>
        <sz val="11"/>
        <color theme="1"/>
        <rFont val="Calibri"/>
        <family val="2"/>
        <scheme val="minor"/>
      </rPr>
      <t>. USA.GOV.</t>
    </r>
  </si>
  <si>
    <t>Extract
"Wetlands are transition zones between uplands and deeper water, unique ecosystems characterized by their hydrology, soils and vegetation. They function like natural tubs, storing flood waters that over_x0002_flow riverbanks and surface water that col_x0002_lects in depressional areas. In this way, wet_x0002_lands can help protect adjacent and downstream property from flood damage."</t>
  </si>
  <si>
    <t>Wetlands: Protecting Life and Property from Flooding</t>
  </si>
  <si>
    <t>EPA</t>
  </si>
  <si>
    <r>
      <t xml:space="preserve">Vivash, R. and Murphy, D., 1999. </t>
    </r>
    <r>
      <rPr>
        <i/>
        <sz val="11"/>
        <color theme="1"/>
        <rFont val="Calibri"/>
        <family val="2"/>
        <scheme val="minor"/>
      </rPr>
      <t>Manual of river restoration techniques</t>
    </r>
    <r>
      <rPr>
        <sz val="11"/>
        <color theme="1"/>
        <rFont val="Calibri"/>
        <family val="2"/>
        <scheme val="minor"/>
      </rPr>
      <t>. Silsoe: The River Restoration Centre.</t>
    </r>
  </si>
  <si>
    <t>6: Managing Overland Floodwaters</t>
  </si>
  <si>
    <t>Vivash and Murphy</t>
  </si>
  <si>
    <r>
      <t xml:space="preserve">Suddeth, R. and Lund, J., 2016. Multi-Purpose Optimization for Reconciliation Ecology on an Engineered Floodplain--Yolo Bypass, California, USA. </t>
    </r>
    <r>
      <rPr>
        <i/>
        <sz val="11"/>
        <color theme="1"/>
        <rFont val="Calibri"/>
        <family val="2"/>
        <scheme val="minor"/>
      </rPr>
      <t>San Francisco Estuary and Watershed Science</t>
    </r>
    <r>
      <rPr>
        <sz val="11"/>
        <color theme="1"/>
        <rFont val="Calibri"/>
        <family val="2"/>
        <scheme val="minor"/>
      </rPr>
      <t>, 14(1).</t>
    </r>
  </si>
  <si>
    <t>Multi-Purpose Optimization for Reconciliation Ecology on an Engineered Floodplain: Yolo
Bypass, California</t>
  </si>
  <si>
    <t>Suddeth and Lund</t>
  </si>
  <si>
    <t>A case study looking at the engineered floodplains of the Yolo in California. The study also makes reference to the Sacremento river and floodplain restoration/bypasses. Abstract:
"Floodplains in California and elsewhere are productive natural habitats with high levels of 
biodiversity, yet today they are often permanently disconnected from rivers by urban or agricultural 
development and flood management structures. This disconnection poses a threat to many native fish, bird and other species that evolved to take advantage of seasonal floodplain inundation. The traditional restoration approach to this problem is to recreate historical floodplain by restoring natural hydrologic and successional processes. However levees, dams, and development have made this largely impossible in much of the developed world. Reconciliation ecology recognizes this limitation, and encourages instead the re-engineering of human dominated landscapes to allow for coexistence of native species and human uses. "</t>
  </si>
  <si>
    <r>
      <t xml:space="preserve">Rohde, M., Matsumoto, S. and Howard, J., 2022. </t>
    </r>
    <r>
      <rPr>
        <i/>
        <sz val="11"/>
        <color theme="1"/>
        <rFont val="Calibri"/>
        <family val="2"/>
        <scheme val="minor"/>
      </rPr>
      <t>California’s progressive subsurface water storage approach</t>
    </r>
    <r>
      <rPr>
        <sz val="11"/>
        <color theme="1"/>
        <rFont val="Calibri"/>
        <family val="2"/>
        <scheme val="minor"/>
      </rPr>
      <t>. [online] Groundwater Solutions Initiative for Policy and Practice (GRIPP). Available at: &lt;https://gripp.iwmi.org/natural-infrastructure/environmental-services-3/californias-progressive-subsurface-water-storage-approach/&gt; [Accessed 7 January 2022].</t>
    </r>
  </si>
  <si>
    <t>California’s progressive subsurface water storage approach.</t>
  </si>
  <si>
    <t>Matsumoto et al</t>
  </si>
  <si>
    <t>Extract:
"Storing water in groundwater basins through managed aquifer recharge (MAR) can benefit nature by bringing groundwater levels closer to plant roots, providing temporary surface water for wetlands during recharge, and contributing dry-season flows to rivers and streams. A special example is where, by design, groundwater recharge operations provide an important water supply and habitat for migratory birds along the Pacific Flyway – a major north to south migratory route in North America, which is critical for bird survival and bird species diversity."</t>
  </si>
  <si>
    <t>Nature-Based Solutions for Coastal and Riverine Flood and Erosion Risk Management</t>
  </si>
  <si>
    <t>Extract:
"NbS for coastal and riverine flood and erosion risk management are strategies or measures that depend on, or mimic, natural system processes to provide flood and erosion risk management function, while delivering a suite of environmental and other societal co-benefits. NbS embrace the principles of “whole system” analysis, adaptive management, multi-disciplinary teams, innovation, and long-term planning for uncertainty. They can be deployed through sustainable planning and regulatory frameworks that recognize the value of natural assets and infrastructure in supporting risk management objectives (e.g., Integrated Water Resources Management and Integrated Coastal Zone Management), and/or the targeted deployment of nature-based features to provide specific flood and erosion risk management functions. Nature-based features can deliver flood and erosion risk management benefits in a variety of ways"</t>
  </si>
  <si>
    <t>Vouk et al</t>
  </si>
  <si>
    <r>
      <t xml:space="preserve">Vouk, I., Pilechi, V., Provan, M., Murphy, E. 2021. </t>
    </r>
    <r>
      <rPr>
        <i/>
        <sz val="11"/>
        <color theme="1"/>
        <rFont val="Calibri"/>
        <family val="2"/>
        <scheme val="minor"/>
      </rPr>
      <t>Nature-Based Solutions for Coastal and Riverine Flood and Erosion Risk Management</t>
    </r>
    <r>
      <rPr>
        <sz val="11"/>
        <color theme="1"/>
        <rFont val="Calibri"/>
        <family val="2"/>
        <scheme val="minor"/>
      </rPr>
      <t>. Canadian Standards Association, Toronto, ON. Available at: &lt;https://www.csagroup.org/article/research/nature-based-solutions-for-coastal-and-riverine-flood-and-erosion-risk-management/&gt; [Accessed 7 January 2022].</t>
    </r>
  </si>
  <si>
    <r>
      <t>Mangrove Action Project. 2022.</t>
    </r>
    <r>
      <rPr>
        <i/>
        <sz val="11"/>
        <color theme="1"/>
        <rFont val="Calibri"/>
        <family val="2"/>
        <scheme val="minor"/>
      </rPr>
      <t xml:space="preserve"> "CBEMR" Mangrove Restoration - Mangrove Action Project</t>
    </r>
    <r>
      <rPr>
        <sz val="11"/>
        <color theme="1"/>
        <rFont val="Calibri"/>
        <family val="2"/>
        <scheme val="minor"/>
      </rPr>
      <t>. [online] Available at: &lt;https://mangroveactionproject.org/mangrove-restoration/&gt; [Accessed 7 January 2022].</t>
    </r>
  </si>
  <si>
    <t xml:space="preserve"> "CBEMR" Mangrove Restoration - Mangrove Action Project</t>
  </si>
  <si>
    <t>Extract:
"MAP promotes and teaches its best practice ‘Community-Based Ecological Mangrove Restoration’ (CBEMR) technique. Involving local stakeholders right from the outset, this process encourages the mitigation of mangrove stressors and the facilitation of natural regeneration where at all possible. Unlike many planting projects, CBEMR works with nature and takes into account mangrove ecology and biology to restore degraded mangroves by mimicking natural processes. Natural regeneration has the advantage of not only producing a more biodiverse mangrove, which increases its resilience to climate change, but also potentially more economical as it avoids the costs of nurseries and planting out."</t>
  </si>
  <si>
    <t>Mangrove Plantation and Disaster Risk Reduction Project
Mangrove Action Project (MAP)
Eddleston Water, Tweed Forum</t>
  </si>
  <si>
    <t>Cumbria
Coalburn catchment
Eddleston Water, Tweed Forum</t>
  </si>
  <si>
    <t>Great Eau (England) Floodplain restoration 
SDF project
Recharge Pakistan
Mississippi, Rhine, and Yangtze Rivers (WWF)
Sacramento Valley flood protection system
Eddleston Water, Tweed Forum</t>
  </si>
  <si>
    <t>River Eden UK
Eddleston Water, Tweed Forum</t>
  </si>
  <si>
    <t xml:space="preserve">Khalenburg, Germany
</t>
  </si>
  <si>
    <r>
      <t xml:space="preserve">SAC Consulting, 2022. </t>
    </r>
    <r>
      <rPr>
        <i/>
        <sz val="11"/>
        <color theme="1"/>
        <rFont val="Calibri"/>
        <family val="2"/>
        <scheme val="minor"/>
      </rPr>
      <t>Natural Flood Management: A farmers guide</t>
    </r>
    <r>
      <rPr>
        <sz val="11"/>
        <color theme="1"/>
        <rFont val="Calibri"/>
        <family val="2"/>
        <scheme val="minor"/>
      </rPr>
      <t xml:space="preserve">. </t>
    </r>
  </si>
  <si>
    <t>Natural Flood Management: A farmers guide</t>
  </si>
  <si>
    <t>SAC Consulting</t>
  </si>
  <si>
    <t>Extract:
"Natural Flood Management (NFM) schemes on farmland can help reduce catchment flooding, increase biodiversity and reduce diffuse pollution. NFM has the potential to offer many benefits to the farm, with increasing biodiversity, maintaining soil, reducing compaction and many more. However, uptake of NFM schemes on farmland throughout Scotland has not been high. This may be because farmers fear loss of land with no benefit to their farming business. However, while NFM schemes can collectively help reduce the impact of flooding downstream this document has been produced with the intention to show the immediate direct benefits NFM schemes can offer the farm in which they are located. "</t>
  </si>
  <si>
    <r>
      <t xml:space="preserve">Eden Rivers Trust. 2022. </t>
    </r>
    <r>
      <rPr>
        <i/>
        <sz val="11"/>
        <color theme="1"/>
        <rFont val="Calibri"/>
        <family val="2"/>
        <scheme val="minor"/>
      </rPr>
      <t>Leaky dams</t>
    </r>
    <r>
      <rPr>
        <sz val="11"/>
        <color theme="1"/>
        <rFont val="Calibri"/>
        <family val="2"/>
        <scheme val="minor"/>
      </rPr>
      <t>. [online] Available at: &lt;https://edenriverstrust.org.uk/your-eden/explore-edens-rivers/leaky-dams/&gt; [Accessed 7 January 2022].</t>
    </r>
  </si>
  <si>
    <t>Leaky dams</t>
  </si>
  <si>
    <t>Eden Rivers Trust</t>
  </si>
  <si>
    <t xml:space="preserve">Extract:
"Leaky dams (also known as large woody debris dams or leaky barriers) are just one of a range of measures and techniques that belong under the banner of Natural Flood Management (NFM)." </t>
  </si>
  <si>
    <t>Woodland Trust</t>
  </si>
  <si>
    <t>Extract:
"Woodlands can be ideal places to utilise natural woody material for Natural Flood Management 
(NFM). In this project a variety of woody material was strategically placed and secured in small 
headwater streams running through Kiln Wood and Turnmill Wood, Blackboys (East Sussex). 
These leaky dams slow and store water in the channel and in small floodplain areas during high flows, leaving low flows to pass unimpeded."</t>
  </si>
  <si>
    <t>Ackers and Bartlett</t>
  </si>
  <si>
    <t>Flood storage works</t>
  </si>
  <si>
    <t>Extract:
"The offline flood storage area generally lies within the floodplain, but isolated by purpose-built walls or embankments (see Chapter 9). The volume available for storage in the reservoir depends on the water depth that can be obtained, which is controlled by existing ground levels, and the peak flood level that can be accommodated. This depth is often limited, making it necessary for the reservoir to cover a large area."</t>
  </si>
  <si>
    <r>
      <t xml:space="preserve">Woodland Trust. 2018. </t>
    </r>
    <r>
      <rPr>
        <i/>
        <sz val="11"/>
        <color theme="1"/>
        <rFont val="Calibri"/>
        <family val="2"/>
        <scheme val="minor"/>
      </rPr>
      <t>Natural Flood Management at Kiln Wood</t>
    </r>
    <r>
      <rPr>
        <sz val="11"/>
        <color theme="1"/>
        <rFont val="Calibri"/>
        <family val="2"/>
        <scheme val="minor"/>
      </rPr>
      <t>.</t>
    </r>
    <r>
      <rPr>
        <i/>
        <sz val="11"/>
        <color theme="1"/>
        <rFont val="Calibri"/>
        <family val="2"/>
        <scheme val="minor"/>
      </rPr>
      <t xml:space="preserve"> </t>
    </r>
    <r>
      <rPr>
        <sz val="11"/>
        <color theme="1"/>
        <rFont val="Calibri"/>
        <family val="2"/>
        <scheme val="minor"/>
      </rPr>
      <t>[online] Available at: &lt;https://www.woodlandtrust.org.uk/media/4909/natural-flood-management-leaky-dams.pdf&gt; [Accessed 7 January 2022].</t>
    </r>
  </si>
  <si>
    <t>Ackers, J. and Bartlett, J. 2021. Chapter 10 Flood Storage Works. Fluvial Design Guide 2. [online] Available at: &lt;https://assets.publishing.service.gov.uk/media/60549b7a8fa8f545cf209a29/FDG_chapter_10_-_Flood_storage_works.pdf&gt; [Accessed 7 January 2022].</t>
  </si>
  <si>
    <r>
      <t xml:space="preserve">Bishop, J., Old, G., Rameshwaran, P., Wade, A., Gasca-Tucker, D., Robotham, J., Berkeley, A., McKnight, D., and Old, J.: </t>
    </r>
    <r>
      <rPr>
        <i/>
        <sz val="11"/>
        <color theme="1"/>
        <rFont val="Calibri"/>
        <family val="2"/>
        <scheme val="minor"/>
      </rPr>
      <t>Offline Storage Areas as a Natural Flood Management intervention: Evidence from the Evenlode catchment, UK.</t>
    </r>
    <r>
      <rPr>
        <sz val="11"/>
        <color theme="1"/>
        <rFont val="Calibri"/>
        <family val="2"/>
        <scheme val="minor"/>
      </rPr>
      <t xml:space="preserve"> EGU General Assembly 2021. [online] 19–30 Apr 2021, EGU21-9779, https://doi.org/10.5194/egusphere-egu21-9779, 2021.</t>
    </r>
  </si>
  <si>
    <t>Bishop et al</t>
  </si>
  <si>
    <t>Abstract extract:
"Data from four storms with estimated peak-discharge return periods ranging from 2.7 to 5.5 years demonstrate the potential for reducing peak discharge. During the largest storm, flood volume across the peak of the hydrograph was reduced by 22%, with 64% of total storage capacity remaining unused. Variations in the filling, storing, and drainage characteristics of each storage area have consequences for the overall effectiveness for reducing downstream flood risk and these will be discussed."</t>
  </si>
  <si>
    <t>Comins</t>
  </si>
  <si>
    <t>Introduction:
"Recent flooding events have been a major concern for residents of the towns of Stow and Galashiels. The Tweed Forum has been working with farmers like the Sinclairs, and in conjunction with Scottish Borders Council, to look at ways of slowing the flow of surface water run-off from farms within the upper catchment of the Gala Water."</t>
  </si>
  <si>
    <t>Nisbet</t>
  </si>
  <si>
    <t>Project summary:
"The project was set up in 1966 as a research catchment for the study of the long-term effects of conifer afforestation on upland water supplies. After a 5-year period of baseline measurements, 90% of the 150ha moorland catchment of the Coalburn was deep ploughed and planted with predominantly Sitka spruce in 1972 to 1973. Stream flow, rainfall and other measurements have continued throughout the study to capture the effects of a full forest growth cycle on catchment hydrology. Results show that the different stages of the forest cycle differ markedly in terms of their impact on catchment water yield and extreme flows. This case study focuses on reporting the effects on peak flows"</t>
  </si>
  <si>
    <t>A report produced by the EA to explain the benefits of NFM programmes and includes some case study examples of NFM implementation and success.</t>
  </si>
  <si>
    <t>SEPA Natural Flood Management Handbook for Practical Delivery.</t>
  </si>
  <si>
    <t>The purpose of this handbook is to provide a practical guide to the delivery of natural flood management to benefit flooding, while also bringing about many other outcomes.</t>
  </si>
  <si>
    <t xml:space="preserve"> The objective of this study was to characterize the variation of infiltration capacity, hydraulic conductivity and soil organoprofile development on forest sites with comparable geological substrate, soil type and climatic conditions, but different stand ages and tree species in terms of the effects of forest transformation upon soil hydrological properties. The Kahlenberg forest area (50 km northeast of Berlin in the German northeastern lowlands) under investigation contains stands of Scots pine (Pinus sylvestris) and European beech (Fagus sylvatica) of different age structures forming a transformation chronosequence from pure Scots pine stands towards pure European beech stands. </t>
  </si>
  <si>
    <t>Bens et al</t>
  </si>
  <si>
    <r>
      <t xml:space="preserve">Bens, O., Wahl, N.A., Fischer, H. and Huttl, R. 2007. Water infiltration and hydraulic conductivity in sandy cambisols: impacts of forest transformation on soil hydrological properties. </t>
    </r>
    <r>
      <rPr>
        <i/>
        <sz val="11"/>
        <color theme="1"/>
        <rFont val="Calibri"/>
        <family val="2"/>
        <scheme val="minor"/>
      </rPr>
      <t>Eur J Forest Re</t>
    </r>
    <r>
      <rPr>
        <sz val="11"/>
        <color theme="1"/>
        <rFont val="Calibri"/>
        <family val="2"/>
        <scheme val="minor"/>
      </rPr>
      <t>s 126, 101–109. https://doi.org/10.1007/s10342-006-0133-7</t>
    </r>
  </si>
  <si>
    <t>Working with Natural Processes to reduce flood risk</t>
  </si>
  <si>
    <t xml:space="preserve">Introduction:
"There has been much research on WWNP, but it has never been synthesised into one location. 
This has meant that it has been hard for flood risk managers to access up-to-date information on 
WWNP measures and to understand their potential benefits. We have developed a WWNP Evidence Directory which looks in detail at the effectiveness of different measures at reducing flood risk. This is supported by maps which help practitioners think about the types of measure that may work in a catchment.These 1 page summaries provide a high level summary of key findings from the Evidence 
Directory and point you to where you can find more information. "
Includes case study examples of different NbS options. </t>
  </si>
  <si>
    <t xml:space="preserve">SALTMARSH REVIEW </t>
  </si>
  <si>
    <t>An overview of coastal saltmarshes, their dynamic and sensitivity characteristics for conservation and management</t>
  </si>
  <si>
    <r>
      <t xml:space="preserve">Nisbet, T. 2021. </t>
    </r>
    <r>
      <rPr>
        <i/>
        <sz val="11"/>
        <color theme="1"/>
        <rFont val="Calibri"/>
        <family val="2"/>
        <scheme val="minor"/>
      </rPr>
      <t>Case study 24. Investigating the impact of upland conifer afforestation on catchment hydrology at Coalburn, northern England</t>
    </r>
    <r>
      <rPr>
        <sz val="11"/>
        <color theme="1"/>
        <rFont val="Calibri"/>
        <family val="2"/>
        <scheme val="minor"/>
      </rPr>
      <t>. The River Restoration Centre. [online] Available at: &lt;https://www.therrc.co.uk/sites/default/files/projects/24_coalburn.pdf&gt; [Accessed 7 January 2022].</t>
    </r>
  </si>
  <si>
    <r>
      <t xml:space="preserve">Forbes, H., Ball, K. and Mclay, F. 2015. </t>
    </r>
    <r>
      <rPr>
        <i/>
        <sz val="11"/>
        <color theme="1"/>
        <rFont val="Calibri"/>
        <family val="2"/>
        <scheme val="minor"/>
      </rPr>
      <t>Natural Flood Management Handbook for Practical Delivery</t>
    </r>
    <r>
      <rPr>
        <sz val="11"/>
        <color theme="1"/>
        <rFont val="Calibri"/>
        <family val="2"/>
        <scheme val="minor"/>
      </rPr>
      <t>. SEPA, Stirling. [online] Available at: &lt;https://www.sepa.org.uk/media/163560/sepa-natural-flood-management-handbook1.pdf&gt; [Accessed 7 January 2022]</t>
    </r>
  </si>
  <si>
    <r>
      <t xml:space="preserve">Comins, L. 2016. </t>
    </r>
    <r>
      <rPr>
        <i/>
        <sz val="11"/>
        <color theme="1"/>
        <rFont val="Calibri"/>
        <family val="2"/>
        <scheme val="minor"/>
      </rPr>
      <t>Using natural flood management to reduce flood risk with the Tweed Forum</t>
    </r>
    <r>
      <rPr>
        <sz val="11"/>
        <color theme="1"/>
        <rFont val="Calibri"/>
        <family val="2"/>
        <scheme val="minor"/>
      </rPr>
      <t>. Adaptation Scotland. [online] Available at: &lt;https://www.adaptationscotland.org.uk/how-adapt/case-studies/using-natural-flood-management-reduce-flood-risk-tweed-forum&gt; [Accessed 7 January 2022].</t>
    </r>
  </si>
  <si>
    <r>
      <t xml:space="preserve">Environment Agency. 2021. </t>
    </r>
    <r>
      <rPr>
        <i/>
        <sz val="11"/>
        <color theme="1"/>
        <rFont val="Calibri"/>
        <family val="2"/>
        <scheme val="minor"/>
      </rPr>
      <t>Using the power of nature to increase flood resilience</t>
    </r>
    <r>
      <rPr>
        <sz val="11"/>
        <color theme="1"/>
        <rFont val="Calibri"/>
        <family val="2"/>
        <scheme val="minor"/>
      </rPr>
      <t>. [online] Available at: &lt;https://assets.publishing.service.gov.uk/government/uploads/system/uploads/attachment_data/file/1027997/Using_the_power_of_nature_to_increase_flood_resilience.PDF&gt; [Accessed 7 January 2022].</t>
    </r>
  </si>
  <si>
    <t>Boorman</t>
  </si>
  <si>
    <t>Broome</t>
  </si>
  <si>
    <t>Broome, S. 2015. Restoration and Management of Coastal Dune Vegetation. NC State Extensions Publications. [online] Available at: &lt;https://content.ces.ncsu.edu/restoration-and-management-of-coastal-dune-vegetation&gt; [Accessed on 7 January 2022].</t>
  </si>
  <si>
    <t>Introduction:
"Picturesque though they are, coastal sand dunes serve a more important purpose than beauty. Dunes act as flexible barriers to ocean storm surges and waves, protect low-lying backshore areas, and help preserve the integrity of low barrier islands. In addition, they provide a habitat for many animals, including migratory birds. With proper planning and management, their functions may be enhanced. This publication discusses the features of coastal dunes and construction of new dunes using vegetation."</t>
  </si>
  <si>
    <t>RISC-KIT</t>
  </si>
  <si>
    <r>
      <t xml:space="preserve">Environmental Agency. 2018. </t>
    </r>
    <r>
      <rPr>
        <i/>
        <sz val="11"/>
        <color theme="1"/>
        <rFont val="Calibri"/>
        <family val="2"/>
        <scheme val="minor"/>
      </rPr>
      <t>Working with Natural Processes to reduce flood risk</t>
    </r>
    <r>
      <rPr>
        <sz val="11"/>
        <color theme="1"/>
        <rFont val="Calibri"/>
        <family val="2"/>
        <scheme val="minor"/>
      </rPr>
      <t>. [online] Available at: &lt;https://assets.publishing.service.gov.uk/media/6036c730d3bf7f0aac939a47/Working_with_natural_processes_one_page_summaries.pdf&gt; [Accessed on 7 January 2022]</t>
    </r>
  </si>
  <si>
    <r>
      <t xml:space="preserve">Boorman, L.A., 2003. </t>
    </r>
    <r>
      <rPr>
        <i/>
        <sz val="11"/>
        <color theme="1"/>
        <rFont val="Calibri"/>
        <family val="2"/>
        <scheme val="minor"/>
      </rPr>
      <t>Saltmarsh Review</t>
    </r>
    <r>
      <rPr>
        <sz val="11"/>
        <color theme="1"/>
        <rFont val="Calibri"/>
        <family val="2"/>
        <scheme val="minor"/>
      </rPr>
      <t>. An overview of coastal saltmarshes, their dynamic and sensitivity characteristics for conservation and management. JNCC, Peterborough. [online] Available at: &lt;https://data.jncc.gov.uk/data/4c1a28e7-de13-4ff5-b7c8-088e879e5a1a/JNCC-Report-334-FINAL-WEB.pdf&gt; [Accessed 7 January 2022].</t>
    </r>
  </si>
  <si>
    <t>Extract:
"Beach nourishment describes a measure where sediment that is lost due to longshore drift or erosion on a beach is replaced from material outside of the eroding beach. This results in a wider beach that can reduce storm damages and coastal erosion. Beach nourishment is typically a repetitive measure, since it does not remove the physical forces causing erosion, but is a measure that mitigates the effects of erosion."</t>
  </si>
  <si>
    <t>DEFRA</t>
  </si>
  <si>
    <t>Practical Tip: Swales</t>
  </si>
  <si>
    <t>Extract:
"Swales are shallow grass-lined channels designed to collect water and move it gradually away downslope. They can encourage infiltration along their route and the grass can provide filtration of suspended sediments as well as taking up nutrients. Commonly, their storage capacity is increased and the rate of water flow along their length is decreased by the construction of check dams."</t>
  </si>
  <si>
    <r>
      <t>RISC-KIT. 2022.</t>
    </r>
    <r>
      <rPr>
        <i/>
        <sz val="11"/>
        <color theme="1"/>
        <rFont val="Calibri"/>
        <family val="2"/>
        <scheme val="minor"/>
      </rPr>
      <t xml:space="preserve"> Beach Nourishment</t>
    </r>
    <r>
      <rPr>
        <sz val="11"/>
        <color theme="1"/>
        <rFont val="Calibri"/>
        <family val="2"/>
        <scheme val="minor"/>
      </rPr>
      <t>. EU Coastal Management. [online] Available at: &lt;https://coastal-management.eu/measure/beach-nourishment.html&gt; [Accessed on 7 January 2022].</t>
    </r>
  </si>
  <si>
    <t>Extract:
"The Environment Agency is working closely with farmers to install specialist ponds and grassed areas. Together these measures will slow the flow of water by storing it and letting it slowly seep into the soil.
There will be 5 specialist attenuation ponds across 3 farms. These will have the capability to hold back approximately 22,000 cubic meters of flood water, the equivalent to 9 Olympic sized swimming pools. In addition, the Swaton ponds have been designed to include a permanent wildlife pond in the centre of the attenuation area."</t>
  </si>
  <si>
    <r>
      <t xml:space="preserve">Reguero, B.G., Storlazzi, C.D., Gibbs, A.E. et al. 2021. </t>
    </r>
    <r>
      <rPr>
        <i/>
        <sz val="11"/>
        <color theme="1"/>
        <rFont val="Calibri"/>
        <family val="2"/>
        <scheme val="minor"/>
      </rPr>
      <t>The value of US coral reefs for flood risk reduction</t>
    </r>
    <r>
      <rPr>
        <sz val="11"/>
        <color theme="1"/>
        <rFont val="Calibri"/>
        <family val="2"/>
        <scheme val="minor"/>
      </rPr>
      <t>. Nat Sustain 4, 688–698. https://doi.org/10.1038/s41893-021-00706-6</t>
    </r>
  </si>
  <si>
    <r>
      <t xml:space="preserve">Environment Agency. 2021. </t>
    </r>
    <r>
      <rPr>
        <i/>
        <sz val="11"/>
        <color theme="1"/>
        <rFont val="Calibri"/>
        <family val="2"/>
        <scheme val="minor"/>
      </rPr>
      <t>Work begins in Lincolnshire on innovative flood management project</t>
    </r>
    <r>
      <rPr>
        <sz val="11"/>
        <color theme="1"/>
        <rFont val="Calibri"/>
        <family val="2"/>
        <scheme val="minor"/>
      </rPr>
      <t>. GOV.UK. [online] Available at: &lt;https://www.gov.uk/government/news/work-begins-in-lincolnshire-on-innovative-flood-management-project&gt; [Accessed on 7 January 2022].</t>
    </r>
  </si>
  <si>
    <r>
      <t xml:space="preserve">DEFRA. 2011. </t>
    </r>
    <r>
      <rPr>
        <i/>
        <sz val="11"/>
        <color theme="1"/>
        <rFont val="Calibri"/>
        <family val="2"/>
        <scheme val="minor"/>
      </rPr>
      <t>Practical Tip: Swales</t>
    </r>
    <r>
      <rPr>
        <sz val="11"/>
        <color theme="1"/>
        <rFont val="Calibri"/>
        <family val="2"/>
        <scheme val="minor"/>
      </rPr>
      <t>, Catchment Sensitive Farming. Available at: &lt;http://adlib.everysite.co.uk/adlib/defra/content.aspx?id=000HK277ZX.0HCIIG33ALM59DZ&gt; [Accessed on 7 January 2022].</t>
    </r>
  </si>
  <si>
    <t>Reguero et al</t>
  </si>
  <si>
    <t>Abstract extract:
"Many highly developed coastlines in Florida and Hawaii receive annual benefits of over US$10 million km–1, whereas US reefs critically reduce flooding of vulnerable populations. This quantification of spatial risk reduction can help to prioritize joint actions in flood management and environmental conservation, opening new opportunities to support reef management with hazard mitigation funding."</t>
  </si>
  <si>
    <t>Nature-Based Solutions for Disaster Risk Management</t>
  </si>
  <si>
    <t>Extract:
"Nature-based Solutions (NBS) that strategically conserve or restore nature to support conventionally built infrastructure systems (also referred to as gray infrastructure) can reduce disaster risk and produce more resilient and lower-cost services in developing countries. In the disaster risk management (DRM) and water security sectors, NBS can be applied as green infrastructure strategies that work in harmony with gray infrastructure systems. NBS can also support community well-being, generate benefits for the environment, and make progress on the Sustainable Development Goals (SDGs) in ways that gray infrastructure systems alone cannot."</t>
  </si>
  <si>
    <t>Soil and Watershed Conservation Act,  2039(1982)</t>
  </si>
  <si>
    <t>Preamble:
"Whereas, it is expedient to make legal provisions on the land and watershed conservation by controlling natural calamities such as flood, landslide and soil erosion and maintain convenience and economic interests of the general public."</t>
  </si>
  <si>
    <t>Law Commission (Nepal)</t>
  </si>
  <si>
    <t>The Role of Land-Use Planning in Flood Management</t>
  </si>
  <si>
    <t>Associated Programme on Flood Management</t>
  </si>
  <si>
    <t>Extract:
"Now that land use is recognized as playing an essential role in flood exposure and susceptibility 
to damage, calls have been made to interlink and harmonize land-use management and flood_x0002_risk management. Indeed, through the adoption of planning practices built from the natural 
sciences and related studies on natural hazards and risks, flood risk may be mitigated or avoided"</t>
  </si>
  <si>
    <t>Flood Management: an examination of mitigation measures for 
flooding in urban areas in Trinidad</t>
  </si>
  <si>
    <t>Udika</t>
  </si>
  <si>
    <t>Intro:
"The Caribbean region is considered one of the most natural hazard-prone regions in the world. 
This designation is due in large part to a combination of multiple geophysical and geological 
processes which characterize the region. Floods account, in economic terms, for about a third of 
all natural hazards in the world. Flood events are the most common natural hazard affecting 
Caribbean Small Island Developing State (SIDS). In the region, flooding exerts a substantial and 
consistent influence on the societies of Caribbean SIDS and can create disastrous situations 
(Ahmad, 2007). The pattern of urban development underway in most Caribbean SIDS wields a 
significant influence on the occurrence of flood disasters in the region. Here, sprawling urban 
development typically overloads and overwhelms both natural and man-made systems within 
these small coastal entities and leaves them vulnerable to flooding."</t>
  </si>
  <si>
    <t>Ishizawa and Bedoya</t>
  </si>
  <si>
    <t>Intro:
"Colombia has been frequently hit by disasters. In 2016 alone, nearly a million Colombians were affected by disasters associated with adverse natural events, mainly caused by floods and droughts. In a region such as Latin America, where the number of recorded disasters tripled between 1970 and 2014, strengthening policies for disaster risk management and climate change adaptation is crucial and increasingly urgent."</t>
  </si>
  <si>
    <t>Caribbean Disaster Mitigation Project</t>
  </si>
  <si>
    <t>Organization of American States</t>
  </si>
  <si>
    <t>Office for Disaster Management</t>
  </si>
  <si>
    <r>
      <t xml:space="preserve">Office for Disaster Management. 2014. </t>
    </r>
    <r>
      <rPr>
        <i/>
        <sz val="11"/>
        <color theme="1"/>
        <rFont val="Calibri"/>
        <family val="2"/>
        <scheme val="minor"/>
      </rPr>
      <t>Commonwealth of Dominica Disaster Risk Reduction Country Profile, Dominica</t>
    </r>
    <r>
      <rPr>
        <sz val="11"/>
        <color theme="1"/>
        <rFont val="Calibri"/>
        <family val="2"/>
        <scheme val="minor"/>
      </rPr>
      <t>. [online] Available at: &lt;https://dipecholac.net/docs/files/786-cd-dominica-web.pdf&gt; [Accessed on 7 January 2022]</t>
    </r>
  </si>
  <si>
    <r>
      <t xml:space="preserve">World Bank. 2018. </t>
    </r>
    <r>
      <rPr>
        <i/>
        <sz val="11"/>
        <color theme="1"/>
        <rFont val="Calibri"/>
        <family val="2"/>
        <scheme val="minor"/>
      </rPr>
      <t>Nature-Based Solutions for Disaster Risk Management.</t>
    </r>
    <r>
      <rPr>
        <sz val="11"/>
        <color theme="1"/>
        <rFont val="Calibri"/>
        <family val="2"/>
        <scheme val="minor"/>
      </rPr>
      <t xml:space="preserve"> [online] Available at: &lt;https://documents1.worldbank.org/curated/en/253401551126252092/pdf/134847-NBS-for-DRM-booklet.pdf&gt; [Accessed on 7 January 2022]</t>
    </r>
  </si>
  <si>
    <r>
      <t xml:space="preserve">Law Commission. 2018. </t>
    </r>
    <r>
      <rPr>
        <i/>
        <sz val="11"/>
        <color theme="1"/>
        <rFont val="Calibri"/>
        <family val="2"/>
        <scheme val="minor"/>
      </rPr>
      <t>Soil and Watershed Conservation Act, 2039(1982).</t>
    </r>
    <r>
      <rPr>
        <sz val="11"/>
        <color theme="1"/>
        <rFont val="Calibri"/>
        <family val="2"/>
        <scheme val="minor"/>
      </rPr>
      <t xml:space="preserve"> GOV.NP. [online] Available at: &lt;https://www.lawcommission.gov.np/en/wp-content/uploads/2018/10/soil-and-watershed-conservation-act-2039-1982.pdf&gt; [Accessed on 7 January 2022].</t>
    </r>
  </si>
  <si>
    <r>
      <t xml:space="preserve">Associated Programme on Flood Management. 2016. </t>
    </r>
    <r>
      <rPr>
        <i/>
        <sz val="11"/>
        <color theme="1"/>
        <rFont val="Calibri"/>
        <family val="2"/>
        <scheme val="minor"/>
      </rPr>
      <t>Intergrated Flood Management Tool Series, The Role of Land-Use Planning in Flood Management</t>
    </r>
    <r>
      <rPr>
        <sz val="11"/>
        <color theme="1"/>
        <rFont val="Calibri"/>
        <family val="2"/>
        <scheme val="minor"/>
      </rPr>
      <t>. World Meterological Organisation. [online] Available at: &lt;https://www.floodmanagement.info/publications/tools/APFM_Tool_07.pdf#:~:text=27%20As%20land-use%20planning%20has%20a%20significant%20role,including%20flood%20information%20in%20all%20plans%20and%20programmes.&gt; [Accessed on 7 January 2022]</t>
    </r>
  </si>
  <si>
    <r>
      <t xml:space="preserve">Udika, R. 2010. </t>
    </r>
    <r>
      <rPr>
        <i/>
        <sz val="11"/>
        <color theme="1"/>
        <rFont val="Calibri"/>
        <family val="2"/>
        <scheme val="minor"/>
      </rPr>
      <t>Flood Management: an examination of mitigation measures for flooding in urban areas in Trinidad.</t>
    </r>
    <r>
      <rPr>
        <sz val="11"/>
        <color theme="1"/>
        <rFont val="Calibri"/>
        <family val="2"/>
        <scheme val="minor"/>
      </rPr>
      <t xml:space="preserve"> 46th ISOCARP Congress 2010. [online] Available at: &lt;http://www.isocarp.net/Data/case_studies/1758.pdf&gt; [Accessed on 7 January 2022]</t>
    </r>
  </si>
  <si>
    <r>
      <t xml:space="preserve">Ishizawa, O. and Bedoya, J. 2018. </t>
    </r>
    <r>
      <rPr>
        <i/>
        <sz val="11"/>
        <color theme="1"/>
        <rFont val="Calibri"/>
        <family val="2"/>
        <scheme val="minor"/>
      </rPr>
      <t>The Disaster Risk Management Challenge for Small Cities</t>
    </r>
    <r>
      <rPr>
        <sz val="11"/>
        <color theme="1"/>
        <rFont val="Calibri"/>
        <family val="2"/>
        <scheme val="minor"/>
      </rPr>
      <t>. World Bank Blogs. [online] Available at: &lt;https://blogs.worldbank.org/latinamerica/disaster-risk-management-challenge-small-cities&gt; [Accessed on 7 January 2022].</t>
    </r>
  </si>
  <si>
    <r>
      <t xml:space="preserve">OAS. 2001. </t>
    </r>
    <r>
      <rPr>
        <i/>
        <sz val="11"/>
        <color theme="1"/>
        <rFont val="Calibri"/>
        <family val="2"/>
        <scheme val="minor"/>
      </rPr>
      <t>Caribbean Disaster Mitigation Project</t>
    </r>
    <r>
      <rPr>
        <sz val="11"/>
        <color theme="1"/>
        <rFont val="Calibri"/>
        <family val="2"/>
        <scheme val="minor"/>
      </rPr>
      <t>. [online] Available at: &lt;https://www.oas.org/CDMP/&gt; [Accessed on 7 January 2022]</t>
    </r>
  </si>
  <si>
    <t>Commonwealth of Dominica Disaster Risk Reduction Country Profile, Dominica</t>
  </si>
  <si>
    <t>Triyanti and Chu</t>
  </si>
  <si>
    <t>Intro:
"In response to the increasing frequency of extreme disaster events across the world, scholars of disaster risk reduction (DRR) are showing interest in the opportunities presented by ecosystem-based approaches (Renaud et al., 2013; Uy and Shaw, 2012; Sudmeier-Rieux et al., 2006; Sudmeier-Rieux et al., 2009). Recent research has highlighted the effectiveness of ecosystem functions and services for reducing disaster risks, including coastal and urban flooding, tsunami, and storm surges (Kathiresan and Rajendran, 2005; Spalding, 2014; Nel et al., 2014). However, in addition to the importance of physical ecosystem functions for providing risk reduction benefits, we must also 
understand how an ecosystem-based approach can be better implemented and governed across different spaces and scales to yield more effective disaster risk reduction policies and actions. "</t>
  </si>
  <si>
    <t>Natural Water Retention Measures (Catalogue)</t>
  </si>
  <si>
    <t>Summary from website:
"NWRM cover a wide range of actions and land use types. Many different measures can act as NWRM, by encouraging the retention of water within a catchment and, through that, enhancing the natural functioning of the catchment. The catalogue of measures hereunder is sorted by sector. It has been developed in the NWRM project, represents a comprehensive but non prescriptive wide range of measures, and you may have other measures, or similar measures that you call by a different name, that could also be classified as NWRM. When implementing one or more of these measures, it is always necessary to check they can qualify as NWRM according the definition. You can also access the illustrated catalogue in pdf) that includes solely the definition and some illustrations for each NWRM"</t>
  </si>
  <si>
    <t>Eddleston Water, Tweed Forum
Barbados (AMCECC)</t>
  </si>
  <si>
    <t>Barbados (AMCECC)</t>
  </si>
  <si>
    <t>AMCECC</t>
  </si>
  <si>
    <t>Mitigation and Adaptation, Coping with Climate Change.</t>
  </si>
  <si>
    <t>Building codes</t>
  </si>
  <si>
    <t>Urbanisation of the coastline and floodplains can increase flood risk to the development itself or elsewhere. By enforcing building codes and regulations, it is ensured that coastal developments do not contribute to flooding and erosion, and are themselves protected from the risks posed by natural hazards.</t>
  </si>
  <si>
    <t>Summary:
"Climate change adaptation strategies available to Small Island Developing States come in three main categories: retreat, accommodation, and protection and enhancement."
Wetland EBA roject:
"More recently, as part of the AMCECC Programme, the Ministry of Environment and National Beautification has been working with partners to implement a small wetland rehabilitation pilot project at the W25 outlet.  This pilot project is a hybrid of conventional engineering and nature-based solutions.  A pre‑existing concrete channel (‘grey infrastructure’) was modified to open into a wetland and pond that is being planted with typical coastal vegetation (‘green infrastructure’)."</t>
  </si>
  <si>
    <t>Recharge Pakistan
Urban wetlands in Colombo, Sri Lanka
Wetlands: Protecting Life and Property from Flooding (US Case studies). 
Barbados (AMCECC)</t>
  </si>
  <si>
    <r>
      <t xml:space="preserve">Baird. 2022. </t>
    </r>
    <r>
      <rPr>
        <i/>
        <sz val="11"/>
        <color theme="1"/>
        <rFont val="Calibri"/>
        <family val="2"/>
        <scheme val="minor"/>
      </rPr>
      <t>Case Study: Climate Change, Water Resource Management and Flood Resilience in Barbados.</t>
    </r>
    <r>
      <rPr>
        <sz val="11"/>
        <color theme="1"/>
        <rFont val="Calibri"/>
        <family val="2"/>
        <scheme val="minor"/>
      </rPr>
      <t xml:space="preserve"> Available at: &lt;https://www.baird.com/case-studies/climate-change-water-resource-management-and-flood-resilience-in-barbados/&gt; [Accessed 10 january 2022].</t>
    </r>
  </si>
  <si>
    <r>
      <t>AMCECC. 2017.</t>
    </r>
    <r>
      <rPr>
        <i/>
        <sz val="11"/>
        <color theme="1"/>
        <rFont val="Calibri"/>
        <family val="2"/>
        <scheme val="minor"/>
      </rPr>
      <t xml:space="preserve"> Mitigation and Adaptation</t>
    </r>
    <r>
      <rPr>
        <sz val="11"/>
        <color theme="1"/>
        <rFont val="Calibri"/>
        <family val="2"/>
        <scheme val="minor"/>
      </rPr>
      <t>, Coping with Climate Change. Barbados Climate Change. [online] Available at: &lt;https://climatechangebarbados.com/mitigation-and-adaptation/&gt; [Accessed 10 January 2022].</t>
    </r>
  </si>
  <si>
    <r>
      <t xml:space="preserve">Triyanti, A. and Chu, E. 2016. </t>
    </r>
    <r>
      <rPr>
        <i/>
        <sz val="11"/>
        <color theme="1"/>
        <rFont val="Calibri"/>
        <family val="2"/>
        <scheme val="minor"/>
      </rPr>
      <t>An Ecosystem Approach to Disaster Risk Reduction: The Challenges of Multilevel Governance</t>
    </r>
    <r>
      <rPr>
        <sz val="11"/>
        <color theme="1"/>
        <rFont val="Calibri"/>
        <family val="2"/>
        <scheme val="minor"/>
      </rPr>
      <t>. [online] Available at: &lt;https://sustainabledevelopment.un.org/content/documents/1006256_Triyanti%20et%20al._An%20Ecosystem%20Approach%20to%20Disaster%20Risk%20Reduction-The%20Challenges%20of%20Multilevel%20Governance.pdf&gt;  [Accessed on 7 January 2022]</t>
    </r>
  </si>
  <si>
    <t>Baird</t>
  </si>
  <si>
    <t>Case Study: Climate Change, Water Resource Management and Flood Resilience in Barbados</t>
  </si>
  <si>
    <t>Overview:
"Barbados receives large seasonal rainfall, resulting in widespread flooding, yet remains one of the most water-scarce countries in the world. Baird was retained by the Government of Barbados to undertake a comprehensive program to improve stormwater management and flood resilience."</t>
  </si>
  <si>
    <t>Swales and rain gardens</t>
  </si>
  <si>
    <t>Swales and rain gardens are infiltration devices that intercept surface water runoff and allows attenuated water to infiltrate naturally, recharging the groundwater. Subsequently they reduce the risk from surface water flooding locally. The swales are often vegetated to encourage transpiration, which also offer biodiversity benefits. Swales and rain gardens are low cost options which are effective when strategically placed; and can be easily intergrated into development designs.</t>
  </si>
  <si>
    <t>Office for Coastal Management</t>
  </si>
  <si>
    <t>Green Infrastructure Options to Reduce Flooding</t>
  </si>
  <si>
    <t>Summary:
"The practices described in this handout can be used to reduce flooding and help communities design a green infrastructure strategy. It should be noted that while green infrastructure practices make communities more resilient, flooding might not be totally alleviated"</t>
  </si>
  <si>
    <r>
      <t xml:space="preserve">Office for Coastal Management. 2021. </t>
    </r>
    <r>
      <rPr>
        <i/>
        <sz val="11"/>
        <color theme="1"/>
        <rFont val="Calibri"/>
        <family val="2"/>
        <scheme val="minor"/>
      </rPr>
      <t>Peer-to-Peer Case Study: Dune Restoration Increases Flood Protection And Access For Community</t>
    </r>
    <r>
      <rPr>
        <sz val="11"/>
        <color theme="1"/>
        <rFont val="Calibri"/>
        <family val="2"/>
        <scheme val="minor"/>
      </rPr>
      <t>. National Oceanic and Atmospheric Administration. Available at: &lt;https://coast.noaa.gov/digitalcoast/training/cardiff-state-beach.html&gt; [Accessed on 10 January 2022.]</t>
    </r>
  </si>
  <si>
    <r>
      <t>Office for Coastal Management. 2015.</t>
    </r>
    <r>
      <rPr>
        <i/>
        <sz val="11"/>
        <color theme="1"/>
        <rFont val="Calibri"/>
        <family val="2"/>
        <scheme val="minor"/>
      </rPr>
      <t xml:space="preserve"> Green Infrastructure Options to Reduce Flooding: Definitions, Tips and Considerations</t>
    </r>
    <r>
      <rPr>
        <sz val="11"/>
        <color theme="1"/>
        <rFont val="Calibri"/>
        <family val="2"/>
        <scheme val="minor"/>
      </rPr>
      <t>. National Oceanic and Atmospheric Administration. [online] Available at: &lt;https://coast.noaa.gov/digitalcoast/training/gi-reduce-flooding.html&gt; [Accesssed on 10 January 2022].</t>
    </r>
  </si>
  <si>
    <t>Peer-to-Peer Case Study: Dune Restoration Increases Flood Protection And Access For Community</t>
  </si>
  <si>
    <t>Summary:
"Dune restoration is not only helping to protect transportation infrastructure from current and future flooding, but is also increasing public access to a popular beach and providing enhanced habitat for plants and animals. Evyan Borgnis Sloane, with the California Coastal Conservancy, walks us through this innovative solution to climate change challenges that provides protection from sea level rise and storm surge."</t>
  </si>
  <si>
    <t>North Carolina
California</t>
  </si>
  <si>
    <t>Training and education of nature-based solutions</t>
  </si>
  <si>
    <t>Preparing for Future Coastal Hazards Using Green Infrastructure in Puerto Rico</t>
  </si>
  <si>
    <r>
      <t xml:space="preserve">Office for Coastal Management. 2021. </t>
    </r>
    <r>
      <rPr>
        <i/>
        <sz val="11"/>
        <color theme="1"/>
        <rFont val="Calibri"/>
        <family val="2"/>
        <scheme val="minor"/>
      </rPr>
      <t>Preparing for Future Coastal Hazards Using Green Infrastructure in Puerto Rico</t>
    </r>
    <r>
      <rPr>
        <sz val="11"/>
        <color theme="1"/>
        <rFont val="Calibri"/>
        <family val="2"/>
        <scheme val="minor"/>
      </rPr>
      <t>. National Oceanic and Atmospheric Administration. Available at: &lt;https://coast.noaa.gov/digitalcoast/stories/green-pr.html&gt; [Accessed on 10 January 2022.]</t>
    </r>
  </si>
  <si>
    <t>Extract:
"NOAA’s Office for Coastal Management partnered with Puerto Rico Sea Grant and the coastal management program to deliver NOAA’s Green Infrastructure for Coastal Resilience training to communities interested in using green infrastructure techniques to prepare for future hazards. During the training, participants from government agencies, nonprofits, and academia shared project ideas for reducing pollution impacts to habitats, absorbing floodwaters in urban areas, and restoring natural areas along the coast for hazard protection. In addition, attendees heard from local experts and engaged in discussions on challenges and solutions."</t>
  </si>
  <si>
    <t>Training and education of nature-based solutions for flood management, will encourage the use of these approaches when preparing for and mitigating flood risk. Strategic training, focusing on individuals, such as government agencies, local authorities, developers, nonprofit organisations, enables a holistic approach nature-based solutions.</t>
  </si>
  <si>
    <t>UPGRADING CARIBBEAN DISASTER PREPAREDNESS 
AND RESPONSE CAPACITIES</t>
  </si>
  <si>
    <r>
      <t xml:space="preserve">World Bank. 2021. </t>
    </r>
    <r>
      <rPr>
        <i/>
        <sz val="11"/>
        <color theme="1"/>
        <rFont val="Calibri"/>
        <family val="2"/>
        <scheme val="minor"/>
      </rPr>
      <t>Upgrading Carribbean Disaster Preparedness and Response Capacities</t>
    </r>
    <r>
      <rPr>
        <sz val="11"/>
        <color theme="1"/>
        <rFont val="Calibri"/>
        <family val="2"/>
        <scheme val="minor"/>
      </rPr>
      <t>. [online] Available at: https://reliefweb.int/sites/reliefweb.int/files/resources/Upgrading%20Caribbean%20disaster%20preparedness%20and%20response%20capacities%20-%20Caribbean%20nations%20work%20together%20for%20regional%20resilience.pdf [Accessed on 10 January 2022.]</t>
    </r>
  </si>
  <si>
    <t>Summary:
"The Caribbean region is confronted with an increasing number of devastating storms and extreme weather events, as evidenced by the increasing length of the Atlantic hurricane season during which these storms can form, as well as their severity. These events require advanced government and institutional capacities to adequately prepare for an immediate response in their aftermath. Yet many of the Small Island Developing States (SIDS) in the region are confronted with significant obstacles in designing and maintaining such a system. These obstacles derive from insufficient human and financial resources being invested in these countries’ respective National Disaster Management Organizations (NDMOs), ranging from deficiencies in their institutional frameworks to a lack of coordination between these agencies."</t>
  </si>
  <si>
    <t>Puerto Rico
Dominica, Grenada, Saint Kitts and Nevis, Saint Lucia, Saint Vincent and the Grenadines</t>
  </si>
  <si>
    <t>Summary:
"Baixo Vouga Lagunar (BVL) bocage landscape (Portugal) This is a traditional practice in the Baixo Vouga Lagunar Area (Aveiro District, Vouga River Estuary, Portugal), since 19th century in order to protect BVL from the tidal floods. Baixo Vouga Lagunar represents a man-shaped landscape working in a dependent relationship between agricultural activities, wildlife and water regulation. BVL includes three main landscape units: bocage (smallholdings bounded by living-hedges and water ditches supplying water for crop and livestock production and also assure the drainage when there is water in excess in the fields), wetlands and open-fields."</t>
  </si>
  <si>
    <t>Office International de l'Eau</t>
  </si>
  <si>
    <t>Baixo Vouga Lagunar (BVL) bocage landscape, Portugal</t>
  </si>
  <si>
    <r>
      <t xml:space="preserve">Office International de l'Eau. 2015. </t>
    </r>
    <r>
      <rPr>
        <i/>
        <sz val="11"/>
        <color theme="1"/>
        <rFont val="Calibri"/>
        <family val="2"/>
        <scheme val="minor"/>
      </rPr>
      <t>Baixo Vouga Lagunar (BVL) bocage landscape, Portugal</t>
    </r>
    <r>
      <rPr>
        <sz val="11"/>
        <color theme="1"/>
        <rFont val="Calibri"/>
        <family val="2"/>
        <scheme val="minor"/>
      </rPr>
      <t>. Nautral Water Retention Measures. [online] Available at: &lt;http://nwrm.eu/case-study/baixo-vouga-lagunar-bvl-bocage-landscape-portugal&gt; [Accessed on 10 January 2022].</t>
    </r>
  </si>
  <si>
    <r>
      <t xml:space="preserve">Office International de l'Eau. 2014. </t>
    </r>
    <r>
      <rPr>
        <i/>
        <sz val="11"/>
        <color theme="1"/>
        <rFont val="Calibri"/>
        <family val="2"/>
        <scheme val="minor"/>
      </rPr>
      <t>Natural Water Retention Measures: Catalogue</t>
    </r>
    <r>
      <rPr>
        <sz val="11"/>
        <color theme="1"/>
        <rFont val="Calibri"/>
        <family val="2"/>
        <scheme val="minor"/>
      </rPr>
      <t>. [online] Available at: &lt;http://nwrm.eu/measures-catalogue&gt; [Accessed on 7 January 2022].</t>
    </r>
  </si>
  <si>
    <t>Portugal (NWRM)</t>
  </si>
  <si>
    <r>
      <t xml:space="preserve">Office International de l'Eau. 2015. </t>
    </r>
    <r>
      <rPr>
        <i/>
        <sz val="11"/>
        <color theme="1"/>
        <rFont val="Calibri"/>
        <family val="2"/>
        <scheme val="minor"/>
      </rPr>
      <t>Water retention spaces, reforestation and grazing management in southern Portugal</t>
    </r>
    <r>
      <rPr>
        <sz val="11"/>
        <color theme="1"/>
        <rFont val="Calibri"/>
        <family val="2"/>
        <scheme val="minor"/>
      </rPr>
      <t>. Nautral Water Retention Measures. [online] Available at: &lt;http://nwrm.eu/case-study/water-retention-spaces-reforestation-and-grazing-management-southern-portugal&gt; [Accessed on 10 January 2022].</t>
    </r>
  </si>
  <si>
    <t>Summary:
"Water retention spaces, reforestation and grazing management in southern Portugal. The ecovillage of Tamera is a community of 190 permanent residents (and more than 100 non-permanent inhabitants) living in a property in the South of Portugal (Monte do Cerro, municipality of Odemira). The application designed and implemented in this location consists of the creation of “Water Retention Landscapes” by means of the following measures: reforestation and the planting of mixed-culture ground cover vegetation; holistic grazing management; keyline design; terracing; swales; and the most well-know measure, the construction of water retention spaces in the form of decentralized lakes and ponds."</t>
  </si>
  <si>
    <t>Water retention spaces, reforestation and grazing management in southern Portugal</t>
  </si>
  <si>
    <t xml:space="preserve"> - </t>
  </si>
  <si>
    <t>Cover Crops and No-Tillage in an Olive Grove (Andalusia, Spain)</t>
  </si>
  <si>
    <r>
      <t xml:space="preserve">Office International de l'Eau. 2015. </t>
    </r>
    <r>
      <rPr>
        <i/>
        <sz val="11"/>
        <color theme="1"/>
        <rFont val="Calibri"/>
        <family val="2"/>
        <scheme val="minor"/>
      </rPr>
      <t>Cover Crops and No-Tillage in an Olive Grove (Andalusia, Spain)</t>
    </r>
    <r>
      <rPr>
        <sz val="11"/>
        <color theme="1"/>
        <rFont val="Calibri"/>
        <family val="2"/>
        <scheme val="minor"/>
      </rPr>
      <t>. Nautral Water Retention Measures. [online] Available at: &lt;http://nwrm.eu/case-study/cover-crops-and-no-tillage-olive-grove-andalusia-spain&gt; [Accessed on 10 January 2022].</t>
    </r>
  </si>
  <si>
    <t>Summary:
"Cover Crops and No-Tillage in an Olive Grove (Andalusia, Spain). "La Conchuela" is commercial olive orchard (Cordoba, Andalusia, Spain) in which alternative soil management practices (no-tillage and green cover) to reduce soil erosion and runoff have been studied during 7 years. This case study shows how the use of a cover crop can be a simple, feasible soil and water conservation practice in olive groves on rolling lands in the region."</t>
  </si>
  <si>
    <t>Andalusia (NWRM)</t>
  </si>
  <si>
    <t>Portugal (NWRM)
Andalusia (NWRM)</t>
  </si>
  <si>
    <t>Kylmäojankorpi forested wetland, Vantaa, Finland</t>
  </si>
  <si>
    <t>Summary:
"The Kylmäojankorpi case study represents research work where water quality (dissolved oxygen, electrical conductivity, turbidity, and temperature) and stream-stage measured continuously. The existing forest wetland (c.a. 11ha), Kylmäojankorpi, is located in Vantaa city which is neighboring the capital city Helsinki. The study results show that forested wetland improves and regulates stream water quality and flow regime. The obtained knowledge can be used to estimate environmental effects from the similar type of forested wetlands in urban areas."</t>
  </si>
  <si>
    <t>Finland (NWRM)</t>
  </si>
  <si>
    <t>Summary: 
"This site was one of nine included in the LIFE05 project to restore priority woodland habitats in Ireland. The Durrow site is located on the floodplain of the river Erkina, and had been affected by planting of non-native conifers and associated drainage. A network of shallow drainage ditches covered the entire site, and was found to be adversely affecting the native alluvial woodland by reducing retention time of floodwaters on the floodplain. To counter this, a total of 350 dams were installed on ditches across the site."</t>
  </si>
  <si>
    <t>Restoration of Durrow floodplain alluvial woodland, Ireland</t>
  </si>
  <si>
    <t>Ireland (NWRM)</t>
  </si>
  <si>
    <t>Increasing water retention through afforestation, landscaping and reducing the stream gradient in Xiropotamos River Basin, Greece</t>
  </si>
  <si>
    <r>
      <t xml:space="preserve">Office International de l'Eau. 2015. </t>
    </r>
    <r>
      <rPr>
        <i/>
        <sz val="11"/>
        <color theme="1"/>
        <rFont val="Calibri"/>
        <family val="2"/>
        <scheme val="minor"/>
      </rPr>
      <t>Increasing water retention through afforestation, landscaping and reducing the stream gradient in Xiropotamos River Basin, Greece</t>
    </r>
    <r>
      <rPr>
        <sz val="11"/>
        <color theme="1"/>
        <rFont val="Calibri"/>
        <family val="2"/>
        <scheme val="minor"/>
      </rPr>
      <t>. Nautral Water Retention Measures. [online] Available at: &lt;http://nwrm.eu/case-study/increasing-water-retention-through-afforestation-landscaping-and-reducing-stream-gradient&gt; [Accessed on 10 January 2022].</t>
    </r>
  </si>
  <si>
    <t>Extract:
"The retention measures are based on the principles of eliminating soil erosion though afforestion and other planting measures. Also the decrease of the stream gradient, though small scale dams has decreased stream flow velocity and sendiment retention. Thus, the risk of flash floods is minimised in the downstream area and the biodiversity of the area is increased. Water retention management can be implemented through improvement of the soil and changes in the stream flow."</t>
  </si>
  <si>
    <t>Greece (NWRM)</t>
  </si>
  <si>
    <t>Summary:
"Ecological flooding has been introduced in a polder area next to the Rhine, near Altenheim in Germany. This measure improved the ecological functionality of the area, and created at the same time valuable space for recreation. Issues of forest management, a rising groundwater level and an increased mosquito population had to be dealt with."</t>
  </si>
  <si>
    <r>
      <t xml:space="preserve">Office International de l'Eau. 2015. </t>
    </r>
    <r>
      <rPr>
        <i/>
        <sz val="11"/>
        <color theme="1"/>
        <rFont val="Calibri"/>
        <family val="2"/>
        <scheme val="minor"/>
      </rPr>
      <t>Polder management near Altenheim, Germany</t>
    </r>
    <r>
      <rPr>
        <sz val="11"/>
        <color theme="1"/>
        <rFont val="Calibri"/>
        <family val="2"/>
        <scheme val="minor"/>
      </rPr>
      <t>. Nautral Water Retention Measures. [online] Available at: &lt;http://nwrm.eu/case-study/polder-management-near-altenheim-germany&gt; [Accessed on 10 January 2022].</t>
    </r>
  </si>
  <si>
    <t>Polder management near Altenheim, Germany</t>
  </si>
  <si>
    <t>Germany (NWRM)</t>
  </si>
  <si>
    <t>Summary:
"Within an Austrian LIFE Nature project, gravel banks have been established along the Danube in the Wachau, and dried site-arms have been reconnected. The measures aimed at improving biodiversity through providing spawning habitats, as well as controling erosion and run-off. As a particularity, the gravel used in the project stemmed from maintenance works for the shipping channel of the Danube. The project has been initiated and implemented by a local association (Arbeitskreis Wachau), which includes several communities."</t>
  </si>
  <si>
    <t>Wachau and Danube restoration in Austria</t>
  </si>
  <si>
    <r>
      <t xml:space="preserve">Office International de l'Eau. 2015. </t>
    </r>
    <r>
      <rPr>
        <i/>
        <sz val="11"/>
        <color theme="1"/>
        <rFont val="Calibri"/>
        <family val="2"/>
        <scheme val="minor"/>
      </rPr>
      <t>Wachau and Danube restoration in Austria</t>
    </r>
    <r>
      <rPr>
        <sz val="11"/>
        <color theme="1"/>
        <rFont val="Calibri"/>
        <family val="2"/>
        <scheme val="minor"/>
      </rPr>
      <t>. Nautral Water Retention Measures. [online] Available at: &lt;http://nwrm.eu/case-study/wachau-and-danube-restoration-austria&gt; [Accessed on 10 January 2022].</t>
    </r>
  </si>
  <si>
    <t>Austria (NWRM)</t>
  </si>
  <si>
    <t>Green roofs in Vienna, Austria</t>
  </si>
  <si>
    <r>
      <t xml:space="preserve">Office International de l'Eau. 2015. </t>
    </r>
    <r>
      <rPr>
        <i/>
        <sz val="11"/>
        <color theme="1"/>
        <rFont val="Calibri"/>
        <family val="2"/>
        <scheme val="minor"/>
      </rPr>
      <t>Green roofs in Vienna, Austria</t>
    </r>
    <r>
      <rPr>
        <sz val="11"/>
        <color theme="1"/>
        <rFont val="Calibri"/>
        <family val="2"/>
        <scheme val="minor"/>
      </rPr>
      <t>. Nautral Water Retention Measures. [online] Available at: &lt;http://nwrm.eu/case-study/green-roofs-vienna-austria&gt; [Accessed on 10 January 2022].</t>
    </r>
  </si>
  <si>
    <t>Summary:
"Since 2003 the city of Vienna supports financially the implementation of green roofs with 8-25 € per m². The maximum subsidy can be 2200 €. Until 2010 16000 m² roof were transformed and 150 000 € invested."</t>
  </si>
  <si>
    <t>Summary:
"This scheme is currently under development as part of a large residential scheme at Leidsche Rijn, near Utrecht in the Netherlands. The scheme is ambitious in terms of its water management and extensive use of SuDS. It aims to prevent discharges from the site as far as possible (through storage and infiltration) as well as to reduce inputs of poor-quality water from elsewhere. Management of existing and new water bodies on the site will be integral to the scheme, providing improved ecology and recreational opportunities. The time scale for development was expected to be 15-20 years, but due to the economic crisis the overall timescale has increased. A vertical reedbed test site has already been implemented within the site, which some data are available for, although that forms only part of the overall scheme.."</t>
  </si>
  <si>
    <t>Leidsche Rijn sustainable urban development, Netherlands</t>
  </si>
  <si>
    <r>
      <t xml:space="preserve">Office International de l'Eau. 2015. </t>
    </r>
    <r>
      <rPr>
        <i/>
        <sz val="11"/>
        <color theme="1"/>
        <rFont val="Calibri"/>
        <family val="2"/>
        <scheme val="minor"/>
      </rPr>
      <t>Leidsche Rijn sustainable urban development, Netherlands</t>
    </r>
    <r>
      <rPr>
        <sz val="11"/>
        <color theme="1"/>
        <rFont val="Calibri"/>
        <family val="2"/>
        <scheme val="minor"/>
      </rPr>
      <t>. Nautral Water Retention Measures. [online] Available at: &lt;http://nwrm.eu/case-study/leidsche-rijn-sustainable-urban-development-netherlands&gt; [Accessed on 10 January 2022].</t>
    </r>
  </si>
  <si>
    <t>Netherlands (NWRM)</t>
  </si>
  <si>
    <t>Summary:
"Reconstruction of the Lepiku channel that is a part of the drainage system, which starts from the new residential area next to the Tallinn Botanic Garden and includes wetlands, detention ponds, ditches and channels and debouches into Pirita river. The aim was to improve the quality of the storm water that flows into the Pirita river. The river Pirita is a part of Natura 2000 site and flows into the Baltic Sea. The length of the reconstructed channel part is ca 195 m and the works included: widening of channel bottom in different segments, creating artificial dykes and rapids and creating suitable conditions to the aquatic plants exhibits in Botanic Garden."</t>
  </si>
  <si>
    <t>Reconstruction of the Lepiku channel in Tallinn's Botanic Garden, Estonia</t>
  </si>
  <si>
    <r>
      <t xml:space="preserve">Office International de l'Eau. 2015. </t>
    </r>
    <r>
      <rPr>
        <i/>
        <sz val="11"/>
        <color theme="1"/>
        <rFont val="Calibri"/>
        <family val="2"/>
        <scheme val="minor"/>
      </rPr>
      <t>Reconstruction of the Lepiku channel in Tallinn's Botanic Garden, Estonia</t>
    </r>
    <r>
      <rPr>
        <sz val="11"/>
        <color theme="1"/>
        <rFont val="Calibri"/>
        <family val="2"/>
        <scheme val="minor"/>
      </rPr>
      <t>. Nautral Water Retention Measures. [online] Available at: &lt;http://nwrm.eu/case-study/reconstruction-lepiku-channel-tallinns-botanic-garden-estonia&gt; [Accessed on 10 January 2022].</t>
    </r>
  </si>
  <si>
    <t>Estonia (NWRM)</t>
  </si>
  <si>
    <t>Drainage management in the city of Hradec Kralove, Czech Republic</t>
  </si>
  <si>
    <r>
      <t xml:space="preserve">Office International de l'Eau. 2015. </t>
    </r>
    <r>
      <rPr>
        <i/>
        <sz val="11"/>
        <color theme="1"/>
        <rFont val="Calibri"/>
        <family val="2"/>
        <scheme val="minor"/>
      </rPr>
      <t>Drainage management in the city of Hradec Kralove, Czech Republic</t>
    </r>
    <r>
      <rPr>
        <sz val="11"/>
        <color theme="1"/>
        <rFont val="Calibri"/>
        <family val="2"/>
        <scheme val="minor"/>
      </rPr>
      <t>. Nautral Water Retention Measures. [online] Available at: &lt;http://nwrm.eu/case-study/drainage-management-city-hradec-kralove-czech-republic&gt; [Accessed on 10 January 2022].</t>
    </r>
  </si>
  <si>
    <t>Summary:
"Urban constructions carried out by JVProjektvh which include the removal or sinking of existing curbs, lowering or adjustment of the surface, transfer of storm water from the area of street inlets to decentralized devices, taking apart gutters and street inlets within green areas."</t>
  </si>
  <si>
    <t>Czech Republic (NWRM)</t>
  </si>
  <si>
    <t>Infiltration trenches in Kungsbacka, Sweden</t>
  </si>
  <si>
    <r>
      <t xml:space="preserve">Office International de l'Eau. 2015. </t>
    </r>
    <r>
      <rPr>
        <i/>
        <sz val="11"/>
        <color theme="1"/>
        <rFont val="Calibri"/>
        <family val="2"/>
        <scheme val="minor"/>
      </rPr>
      <t>Infiltration trenches in Kungsbacka, Sweden</t>
    </r>
    <r>
      <rPr>
        <sz val="11"/>
        <color theme="1"/>
        <rFont val="Calibri"/>
        <family val="2"/>
        <scheme val="minor"/>
      </rPr>
      <t>. Nautral Water Retention Measures. [online] Available at: &lt;http://nwrm.eu/case-study/infiltration-trenches-kungsbacka-sweden&gt; [Accessed on 10 January 2022].</t>
    </r>
  </si>
  <si>
    <t>Summary:
"The study is carried out by flow weighted sampling at the inlet and outlet of one infiltration trench in Kungsbacka south of Gothenburg, located under the parking lot of a supermarket. The observations and sampling were conducted during April to June 2012 and the results from five storm events were analyzed."</t>
  </si>
  <si>
    <t>Sweden (NWRM)</t>
  </si>
  <si>
    <t>NbS</t>
  </si>
  <si>
    <t>Information</t>
  </si>
  <si>
    <t>Screening</t>
  </si>
  <si>
    <t>There are some considerable disbenefits associated with this option, mainly associated with the methods of material recovery (dredging and excavations) which lead to loss of habitat and biodiversity. 
It is also only a temporary solution which must be repeated to maintain effectiveness, so it is not considered to be sustainable.</t>
  </si>
  <si>
    <t xml:space="preserve">There are no perennial waterbodies in the Cayman Islands. </t>
  </si>
  <si>
    <t>Overall</t>
  </si>
  <si>
    <t>Plan Cayman is an existing land use planning strategy, which could be developed to include flood management priorities and requirements</t>
  </si>
  <si>
    <t>The Cayman Island Mangrove Rangers are currently undertaking  projects, protecting the remaining mangrove forests. There may be potential to align efforts to restore historic forests. Mosquitoes were a key reason for the removal of mangroves initially, which may limit where they can be restored.
The mangroves will take time to establish and provide the optimum benefits, so there will be a delay between creation and benefits</t>
  </si>
  <si>
    <t xml:space="preserve">This is another simple change to land management which will provide localised flood management benefits. It is dependent on the involvement of communities and particularly land owners being willing to change their agricultural practices. </t>
  </si>
  <si>
    <t xml:space="preserve">The followings excel document contains the screening task undertaken to determine nature-based solutions for flood risk management in the Cayman Islands. </t>
  </si>
  <si>
    <t>Habitat is not native to the Cayman Islands</t>
  </si>
  <si>
    <t xml:space="preserve">A simple change to land management which will provide localised flood management benefits. It is dependent on the involvement of communities and particularly land owners being willing to change their agricultural practices. </t>
  </si>
  <si>
    <t xml:space="preserve">There are no perennial watercourses in the Cayman Islands. </t>
  </si>
  <si>
    <t xml:space="preserve">There are no polder areas in the Cayman Islands. </t>
  </si>
  <si>
    <t xml:space="preserve">This is a potential NbS that could be applied in rural and urbanised areas of the Cayman Islands. It would provide extremey localised flood regulation benefits, but if applied strategicly across the landscape or in development designs (as part of a SuDS scheme) can be effective. </t>
  </si>
  <si>
    <t xml:space="preserve">Watershed protection legislation enables the conservation of the watershed area, as designated by the governing authority. The policies set out the land-use and activities requirements within the conservation areas. The protection of the watershed area under policy will ensure that the area is not degraded and managed to regulate flooding downstream/slope. </t>
  </si>
  <si>
    <t>Protection of watersheds would require a similar approach to land use and soil management legislation, ensuring that the activities within these areas are not having a detrimental effect on flood risk elsewhere. This could also be aligned with Plan Caymans ambitions for land use and natural resource polciies. As well as in environmental and water resource polcies, where relevant.</t>
  </si>
  <si>
    <t>This is a potential NbS that could be applied in urbanised areas of the Cayman Islands. It would provide extremey localised flood regulation benefits, but if applied strategicly across the landscape or in development designs (as part of a SuDS scheme) can be effective.</t>
  </si>
  <si>
    <t xml:space="preserve">Where wetlands/mangroves have been drained - may be some potential for re-establishment/restoration. Limited inland flood risk impact but benefit in terms of coastal flood risk. </t>
  </si>
  <si>
    <t>I would suspect limited/localised flood risk benefit as mentioned, but probably quite high applicability - given this is an 'in-situ' measure that will target surface water where it lands</t>
  </si>
  <si>
    <t>Agree - very small area of arable land and soil erosion unlikely to be a major issue given lack of slope and runoff etc</t>
  </si>
  <si>
    <t xml:space="preserve">As per permeable paving, high applicability to the Cayman given that it deals with surface water in situ </t>
  </si>
  <si>
    <t>Probably the best option in high flood risk areas where upstream attenuation not possible/ineffective - swales along roadsides to help draw surface water off the roads and away from properties. In combination with wetlands/infiltration basins into which the swales should divert the water. 
I believe the Cayman mentioned on the call that they have already implemented some swales in places?</t>
  </si>
  <si>
    <t>JP comment (11/01/21)</t>
  </si>
  <si>
    <t>Dry tropical woodlands within the Cayman Islands are under pressure from disturbance and timber extraction. As such they are classified under critical/endangered status. However, in line with the Phase 1 modelling it is suggested that there is limited applicability in terms of a flood risk perspective, due to the flooding conditions and topographical nature of the Cayman Islands. Despite this there are numerous wider ESS benefits.</t>
  </si>
  <si>
    <t xml:space="preserve">There is limited applicability of this NbS due to the lack of slope in the natural topography of the Cayman Islands. </t>
  </si>
  <si>
    <t xml:space="preserve">Due to the limited agricultural land use and low-lying topography of the Cayman Islands, this NbS option has very limited applicability as there is unlikely to be signifcant soil erosion resulting from surface water flooding (lack of slopes and low velocity runoff). </t>
  </si>
  <si>
    <t xml:space="preserve">Where wetland/mangroves have been historically drained, there may be some potential for re-establishment of natural functions. Whilst there will be limited inland flood regulation benefits, there is potential for greater coastal flood regulation ESS. Also potential for provision of numerous wider ESS benefits. </t>
  </si>
  <si>
    <t>Not applicable to the Cayman Islands</t>
  </si>
  <si>
    <t>This is a potential NbS that could be applied in many urbanised areas of the Cayman Islands. It would provide localised flood regulation benefits, as surface water would be managed in-situ.</t>
  </si>
  <si>
    <t>Limited applicability due to low-lying nature of the Cayman Islands and relatively low velocity runoff, as such any benefits are likely to be minimal - particularly with consideration of how relatively small the area is, that agriculture occupies across the Islands</t>
  </si>
  <si>
    <r>
      <t xml:space="preserve">Tonneijck et al. 2015. </t>
    </r>
    <r>
      <rPr>
        <i/>
        <sz val="11"/>
        <color theme="1"/>
        <rFont val="Calibri"/>
        <family val="2"/>
        <scheme val="minor"/>
      </rPr>
      <t>Building with Nature Indonesia: Securing Eroding Delta Coastlines</t>
    </r>
    <r>
      <rPr>
        <sz val="11"/>
        <color theme="1"/>
        <rFont val="Calibri"/>
        <family val="2"/>
        <scheme val="minor"/>
      </rPr>
      <t>. Design and Engineering Plan. Available at: https://www.ecoshape.org/en/pilots/building-with-nature-indonesia/ [Accessed on 12 January 2022].</t>
    </r>
  </si>
  <si>
    <t xml:space="preserve"> Building with Nature Indonesia: Securing Eroding Delta Coastlines.</t>
  </si>
  <si>
    <t>Tonneijck et al.</t>
  </si>
  <si>
    <t>Extract:
"Communities in Northern Java are suffering from coastal erosion affecting hundreds of kilometres of coastline. In the district of Demak more than 3 kilometres of land including entire villages have already been swallowed up by the sea. In addition, the important nursery function of mangroves for several fish species was lost." ... "Our dream is to build a stable restored mangrove coastline that reduces erosion, can adapt to sea level rise and enables inclusive economic growth, so that communities in Demak are safe and can prosper. We do this through an inspiring Building with Nature pilot in which we trigger a paradigm shift towards water infrastructure solutions that align the interest of economic development with care for the environment."</t>
  </si>
  <si>
    <t>A Flood of Benefits: Using Green Infrastructure to Reduce Flood Risks</t>
  </si>
  <si>
    <t>Opperman</t>
  </si>
  <si>
    <r>
      <t xml:space="preserve">J. Opperman. 2014. </t>
    </r>
    <r>
      <rPr>
        <i/>
        <sz val="11"/>
        <color theme="1"/>
        <rFont val="Calibri"/>
        <family val="2"/>
        <scheme val="minor"/>
      </rPr>
      <t>A Flood of Benefits: Using Green Infrastructure to Reduce Flood Risks</t>
    </r>
    <r>
      <rPr>
        <sz val="11"/>
        <color theme="1"/>
        <rFont val="Calibri"/>
        <family val="2"/>
        <scheme val="minor"/>
      </rPr>
      <t>. The Nature Conservancy, Arlington, Virginia.</t>
    </r>
  </si>
  <si>
    <t>Intro:
"“Green infrastructure” encompasses natural fea_x0002_tures, such as forests and wetlands, that provide 
similar or complementary flood-management benefits as engineered infrastructure. While engineered infrastructure can degrade rivers and the values they provide, green infrastructure 
tends to support a diverse array of other benefits. A sustainable and resilient approach to flood
-risk management will deploy a mix of green and engineered infrastructure solutions, tailored to 
specific challenges and objectives."</t>
  </si>
  <si>
    <t>Setbacks</t>
  </si>
  <si>
    <t>Marine Protected Areas</t>
  </si>
  <si>
    <t>Establishing Marine Protection Areas improves the resilience of reefs and coastal ecosystems, which subsequently restores and maintains the ecosystem services they provide; by reducing the disturbance caused by human activities (such as fishing). It is found that MPAs and MPA enhancement is a low-cost NbS option.</t>
  </si>
  <si>
    <t xml:space="preserve">This is an approach already applied in the Cayman Islands (https://www.wolfscompany.com/wp-content/uploads/2018/03/Cayman-Islands-Policy-Brief-final.pdf). </t>
  </si>
  <si>
    <t>Summary:
"Coastal setbacks are ‘a prescribed distance to a coastal feature such as the line of permanent vegetation, within which all or certain types of development are prohibited (Cambers, 1998). A setback may dictate a minimum distance from the shoreline for new buildings or infrastructure facilities, or may state a minimum elevation above sea level for development. Elevation setbacks are used to adapt to coastal flooding, while lateral setbacks deal with coastal erosion."</t>
  </si>
  <si>
    <t>UN</t>
  </si>
  <si>
    <t>Coastal setbacks</t>
  </si>
  <si>
    <t>Coastal setback provide a buffer area between the coast and any coastal developments. The aim is to provide room for the sea level to rise without causing increased risk to property and development within its lifetime. This also enables the natural erosion processes within the beach ecosystems which enables wide natural beaches. This approach is considered to be a low-cost approach to flood management, however, there could be economic losses from the loss of development area.</t>
  </si>
  <si>
    <r>
      <t xml:space="preserve">This NbS will require changes to policy and building regulations, however, it has been highlighted as a preferred NbS by the Cayman Island Government </t>
    </r>
    <r>
      <rPr>
        <b/>
        <sz val="11"/>
        <color theme="1"/>
        <rFont val="Calibri"/>
        <family val="2"/>
        <scheme val="minor"/>
      </rPr>
      <t>(confirm thi</t>
    </r>
    <r>
      <rPr>
        <sz val="11"/>
        <color theme="1"/>
        <rFont val="Calibri"/>
        <family val="2"/>
        <scheme val="minor"/>
      </rPr>
      <t xml:space="preserve">s). The development of the policy and resourcing to implement may take time to establish, however, it is considered to be a suitable approach to flood management across the islands. </t>
    </r>
  </si>
  <si>
    <t xml:space="preserve">Building Capacity for Coastal Ecosystem-based Adaptation in Small Island Developing States (SIDS) Assessing Climate Vulnerability in Grenada and Responding with Coastal Ecosystem-based Adaptation Action </t>
  </si>
  <si>
    <r>
      <t xml:space="preserve">UN. 2016. </t>
    </r>
    <r>
      <rPr>
        <i/>
        <sz val="11"/>
        <color theme="1"/>
        <rFont val="Calibri"/>
        <family val="2"/>
        <scheme val="minor"/>
      </rPr>
      <t>Coastal Setbacks</t>
    </r>
    <r>
      <rPr>
        <sz val="11"/>
        <color theme="1"/>
        <rFont val="Calibri"/>
        <family val="2"/>
        <scheme val="minor"/>
      </rPr>
      <t>. UNCTCN. [online] Available at: &lt;https://www.ctc-n.org/technologies/coastal-setbacks#:~:text=Coastal%20setbacks%20are%20%E2%80%98a%20prescribed%20distance%20to%20a,certain%20types%20of%20development%20are%20prohibited%20%28Cambers%2C%201998%29.&gt; [Accessed on 13 January 2022].</t>
    </r>
  </si>
  <si>
    <t>UN. 2014. Building Capacity for Coastal Ecosystem-based Adaptation in Small Island Developing States (SIDS), Assessing Climate Vulnerability in Grenada and Responding with Coastal Ecosystem-based Adaptation Action. UNEP.  [online] Available at: &lt;http://www.lumbadive.com/fotosite2014/BCCEbA-SIDS.pdf&gt; [Accessed on 13 January 2022].</t>
  </si>
  <si>
    <t>Summary:
"This report focuses on the first part (Output A) of a larger Grenada pilot project, that in turn forms part of a broader global programme called Building Capacity for Coastal Ecosystem-Based Adaptation in Small Island Developing States (SIDS). The programme is a United Nations Environment Programme (UNEP) - DEVCO Strategic Cooperation Agreement, funded by the European Commission. The overall goal is to strengthen the climate change resilience and adaptive capacity of SIDS, which have high dependence on coastal ecosystems. The aim of this report is to examine the social and ecological vulnerability of Grenada, and to assess the benefits of various adaptation options, focusing of opportunities for coastal ecosystem-based adaptation (EbA)."</t>
  </si>
  <si>
    <r>
      <t xml:space="preserve">World Bank. 2017. </t>
    </r>
    <r>
      <rPr>
        <i/>
        <sz val="11"/>
        <color theme="1"/>
        <rFont val="Calibri"/>
        <family val="2"/>
        <scheme val="minor"/>
      </rPr>
      <t>Implementing nature-based flood protection: Principles and implementation guidance.</t>
    </r>
    <r>
      <rPr>
        <sz val="11"/>
        <color theme="1"/>
        <rFont val="Calibri"/>
        <family val="2"/>
        <scheme val="minor"/>
      </rPr>
      <t xml:space="preserve"> Washington, DC: World Bank.</t>
    </r>
  </si>
  <si>
    <t>Implementing nature-based flood protection: Principles and implementation guidance.</t>
  </si>
  <si>
    <t>Summary:
"The objective of this document is to present five principles and implementation guidance for planning, such as evaluation, design, and implementation of nature-based solutions for flood risk management as an alternative to or complementary to conventional engineering measures. The potential users of these principles and implementation steps are professionals in risk management and climate adaptation, NGOs, donors, and international organizations. This guidance was developed in cooperation with a large and diverse group of international funding agencies, research institutes, NGOs, governmental organizations, and engineering firms. "</t>
  </si>
  <si>
    <t>Forbes et al</t>
  </si>
  <si>
    <t>References</t>
  </si>
  <si>
    <t xml:space="preserve">The screening criteria are based on an analysis of the IUCN Global Standards for nature based solutions, in addition to the WWF report on 'Creating the Conditions to Enable Nature-based Solutions', the EU 'Nature-based solutions for flood mitigation and coastal resilience' and the Wolfs Company report - 'Implementing nature-based flood protection'. </t>
  </si>
  <si>
    <t>Canada, Barbados, Aruba, Antigua, Sri Lanka, USA, Australia, Denmark, Germany, Norway, Finland, Poland, Spain, Sweden and Turkey. (UNCTCN)</t>
  </si>
  <si>
    <t>Case study 24. Investigating the impact of upland conifer afforestation on catchment hydrology at Coalburn, northern England</t>
  </si>
  <si>
    <t>Introduction</t>
  </si>
  <si>
    <t>Screening of NbS</t>
  </si>
  <si>
    <t>List of references used to inform the long list of potential nature-based solutions.</t>
  </si>
  <si>
    <t>Background of the task and summary of the findings.</t>
  </si>
  <si>
    <t>Cayman Islands - already implemented</t>
  </si>
  <si>
    <t>Short-list NbS</t>
  </si>
  <si>
    <t>The short-list of potential NbS, determined from the screening exercise.</t>
  </si>
  <si>
    <t>Screening exercise undertaken to determine suitability of the NbS.</t>
  </si>
  <si>
    <t>The Flood Protection Benefits and Restoration Costs for Mangroves in Jamaica (2019</t>
  </si>
  <si>
    <t>Ortega, S.T., Losada, I.J., Espejo, A., Abad, S., Narayan, S., Beck, M.W., 2019. The Flood Protection Benefits and Restoration Costs for Mangroves in Jamaica. Technical Report. World Bank.</t>
  </si>
  <si>
    <t>Extract:
"The results presented here on flood reduction benefits and costs also could be used to support national applications to the green climate fund, World Bank, IDB and other supporters of infrastructure, risk reduction and adaptation projects in the region. Even where these costs of restoration may seem high it is important to note that (i) the benefits of restoration can extend over long time periods, (ii) include indirect flood reduction benefits (i.e. to especially vulnerable populations) and (iii) also include many co-benefits such as fisheries and tourism."</t>
  </si>
  <si>
    <t>Ortega et al</t>
  </si>
  <si>
    <t xml:space="preserve">Incorporating flood management into land use planning will ensure that the resulting management approach is holistic and intergrated. This is on the basis that land use planning considers the requirements and opinions of relevant stakeholders, so by incorporating flood management into this process it will encourage effective implementation and support of plans/strategies at local, island and national levels. </t>
  </si>
  <si>
    <t xml:space="preserve">Strategic planting of woodland within a catchment can reduce flooding downstream; as the woodland intercepts rainfall, slows down surface water flows and reduces erosion. Dependent on the scale of planting required, the cost of the NbS will vary. Large scale planting will inevitably be more expensive during creation and maintenance. However, large scale woodland creation is beneficial for carbon storage, biodiversity, wood resources, water purification, erosion control, etc. </t>
  </si>
  <si>
    <t>Oyster Reef Restoration, US
Reef Renewal Project, Cayman Islands</t>
  </si>
  <si>
    <t>Falls within wetland restoration</t>
  </si>
  <si>
    <t>Buffer stips and hedges/ boundaries</t>
  </si>
  <si>
    <t>Urban trees</t>
  </si>
  <si>
    <t>Cost</t>
  </si>
  <si>
    <t>Benefit</t>
  </si>
  <si>
    <t>High</t>
  </si>
  <si>
    <t>Medium</t>
  </si>
  <si>
    <t>Low</t>
  </si>
  <si>
    <t>Due to the geographical nature of the Cayman Islands, attenuation ponds and detention basins will offer somewhat limited flood regulation potential, which provides localised management of surface water flooding. 
This option has potential to be implemented at island-scale, but should be strategicly located to provide optimum benefit and to ensure infiltration is acceptable. 
It should be noted that SuDS schemes are less applicable to the Cayman Islands, as due to the low-lying nature of the islands, hence surface water remains in-situ.</t>
  </si>
  <si>
    <t xml:space="preserve">Limited flood risk applicability given low-lying nature of islands - rather than rainwater running off field downstream it tends to stay in situ. It would provide extremey localised flood regulation benefits. It is not typically an approach used across the Cayman Islands, so may take time to establish the approach. The features will also take time to establish and provide the optimum benefits. </t>
  </si>
  <si>
    <t xml:space="preserve">There are existing buidling codes enforced in the Cayman Islands, but these do address flood risk or resilience. The addition of flood resilience requirements, relating to location, land cover, green infrastructure etc, could be included in these codes. Resources will be required to develop and enforce these codes, which will extend the time to realise the benefits. There are potential for additional ESS benefits which could arise from habitat protection or green infrastructure. </t>
  </si>
  <si>
    <t>NbS Overview</t>
  </si>
  <si>
    <t>Woodland re-establishment.</t>
  </si>
  <si>
    <t xml:space="preserve">Attenuation ponds or detention basins are SuDS features which receive and hold surface water runoff. The ponds/basin allow the water to infiltrate naturally and also support a aquatic or semi-aquatic biodiversity. Ponds and basins require high land-take, as such there can be signficant costs associated with land aquisition, in addition to not using land for development. Ground investigations are also required for suitability. This option has numerous additional benefits including groundwater recharge, biodiversity, water supply and quality regulation. </t>
  </si>
  <si>
    <t>Urbanisation of the coastline, wetlands or floodplains can increase flood risk to the development itself or elsewhere. By enforcing building codes and regulations, it is ensured that coastal developments do not contribute to flooding and erosion, and are themselves protected from the risks posed by natural hazards.</t>
  </si>
  <si>
    <t xml:space="preserve">Strategic planting and management of woodland can reduce flooding downstream; as the woodland intercepts rainfall, slows down surface water flows and reduces erosion. Dependent on the scale of planting required, the cost of the NbS will vary. Large scale planting will inevitably be more expensive during creation and maitnenance. However, it is beneficial for carbon storage, biodiversity, wood resources, water purification, erosion control, etc. </t>
  </si>
  <si>
    <t>Wetland restoration</t>
  </si>
  <si>
    <t xml:space="preserve">Wetlands can store flood waters or intercept flows reducing velocity of flash floods/storm surges. Restoration and improving existing wetland enables to the provision of optimum flood regulation, which can be maintained through appropriate management and protection of the habitat. . Wetlands offer a range of additional ecosystem service benefits including recreation, water purifcation and food provision. </t>
  </si>
  <si>
    <t xml:space="preserve">Much of the removed wetland habitat in the Cayman Islands has been done so for development and to manage the mosquito population in urbanised areas. Mosquitoes pose a considerable health and well-being risk, due to the diseases they carry, so re-establishment of wetlands near to developed areas would be avoided to protect society. </t>
  </si>
  <si>
    <t xml:space="preserve">The National Trust of the Cayman Island undertakes conservation of some existing wetlands (including swaps and marshes). There is potential to align with these efforts. </t>
  </si>
  <si>
    <t xml:space="preserve">Moderate </t>
  </si>
  <si>
    <t>Minimal</t>
  </si>
  <si>
    <t>Major</t>
  </si>
  <si>
    <t>Trees provide a variety of services which support flood regulation such as enhanced infiltration, rainfall interception and slowing of overland flows. In addition to air quality regulation, carbon storage and biodiversity. Urban trees provide similar benefits but to a lesser extent.</t>
  </si>
  <si>
    <t xml:space="preserve">Much of the urban regions across the Cayman Islands include vegetated areas. Aerial imagery indicates that this is mainly shrub habitats, but also urban trees and minor areas of urban woodland. As these types of green infrastructure are already established, it may be more appropriate to investigate how these assets could be enhanced to improve flood regulation provision. </t>
  </si>
  <si>
    <t>There are existing organisations and groups in the Cayman Islands (such as Protect Our Future and the National Trust) who offer educational programmes, typically to youth groups or schools. Could these platforms be enhanced or similar programmes be developed, to provide a more holistic eductional approach which could include the professional sector/adults as well?</t>
  </si>
  <si>
    <t xml:space="preserve">Individual swales and rain gardens provide extremey localised benefits, as they draw water from directly adjacent land; which would likely be beneficial in areas experiencing problems of water accumulation. It is understood that this is an approach already applied in some instances across the Cayman Islands. </t>
  </si>
  <si>
    <t xml:space="preserve">Much of the urbanised areas of the Cayman Islands supports areas of vegetation, however, these features are not necessarily intended to mitigate flood risk or provide surface water management. There maybe potential to enhance these areas for drainage and flood management purposes.
The concept of Sponge Cities could also be incorporated into the requirements of new developments. Plan Cayman does include ambitions for green infrastructure, so is there potential to build upon these objectives with more specific targets relating to flood management and drainage. </t>
  </si>
  <si>
    <t>Less than 1% of the islands land cover is considered to be arable, so the benefits of this NbS would be extremely localised. There are existing efforts such as that undertaken by CARDI to improve the resilience of agriculture in the Cayman Islands. So it might be of worth to investigate whether this has already been addressed.</t>
  </si>
  <si>
    <t xml:space="preserve">Sand dunes intercept tidal flooding, dissipating waves and tidal energy, they also release sediment to the beach during tidal flooding which rebuilds the dunes via wind transfer. Restoration oof sand dunes requires stabilising and increasing the height of the dunes. Reducing the erosion of the sand through fencing, thatching or vegetation are the primary techniques for sand dune restoration. Costs are associated with reprofiling or recharge, the stabilisation works will also have moderate costs, the dunes will also require ongoing maintenance and monitoring. </t>
  </si>
  <si>
    <t xml:space="preserve">There is very limited area of sand dune habitat on Little Cayman and Cayman Brac, with none being observed on Grand Cayman. Therefore, the scale this NbS solution could be applied at is very limited. </t>
  </si>
  <si>
    <t xml:space="preserve">Rain water is a low cost option, which would provide extremely localised benefit in the Cayman Islands. Due to the minimal costs and land take, retro-fitting into urban areas is feasible. However, as these features provide very limited storage capacities they are likely to be overfilled quickly in extreme storm events. </t>
  </si>
  <si>
    <t>Reef Renewal Cayman Islands works to protect and restore reefs across the Islands. Potentially there is opportunity to enhance the work already being undertaken.</t>
  </si>
  <si>
    <t>Infiltration trenches (similar to swales) provide extremey localised benefits, as they draw water from directly adjacent land; which would likely be beneficial in areas experiencing problems of water accumulation.</t>
  </si>
  <si>
    <t>Overview</t>
  </si>
  <si>
    <t>Solution</t>
  </si>
  <si>
    <t>Canals</t>
  </si>
  <si>
    <t xml:space="preserve">Canals are artificial watercourses that are constructed to control water levels and flows to control flood risk. There is very little natural process involved with canals as the flows are controlled by sluices or locks. Canals have been constructed globally throughout history for transport and drainage management, dating back to at least the Roman era. </t>
  </si>
  <si>
    <t xml:space="preserve">Dikes are artificial flow control feature, used to regulate or hold back water from watercourses, lakes or even the ocean. Dike can also be used to create artificial wetland features as they retain water in areas that would naturally be drained. </t>
  </si>
  <si>
    <t>Dike and levees</t>
  </si>
  <si>
    <t xml:space="preserve">Although these solutions are not nature-based, they may be used in conjunction with some of the solutions detailed above to provide a holistic flood management. </t>
  </si>
  <si>
    <t>Non Nature-based Solutions</t>
  </si>
  <si>
    <t>Is the NbS applicable to inland or coastal flooding (can be both in some cases).</t>
  </si>
  <si>
    <t>Is the NbS relevant to the Cayman Islands? I.e. are the conditions required for the NbS present (such as habitat, geological, topographical, etc.)</t>
  </si>
  <si>
    <t>Potential scale the proposed NbS could be applied over.</t>
  </si>
  <si>
    <t>Potential costs associated with the NbS, qualitatively assessed on assumptions of resource requirements, maintenance, land acquisition, etc.</t>
  </si>
  <si>
    <t xml:space="preserve">Potential extent of flood regulation benefits provided by the NbS option. </t>
  </si>
  <si>
    <t>Readiness for implementation of NbS. Based on how straight forward the implementation of the NbS would be.
For example: Consistent with current policy/legislation, and environmental goals? Complements existing efforts?</t>
  </si>
  <si>
    <t xml:space="preserve">Time for ecosystem service benefits to be active, following implementation/construction. </t>
  </si>
  <si>
    <t>Limited additional benefits</t>
  </si>
  <si>
    <t>Definite additional benefits</t>
  </si>
  <si>
    <t xml:space="preserve">Would the NbS provide any additional benefits, as well as flood regulation?
For example, carbon sequestration, groundwater recharge, biodiversity, water quality regulation, etc. </t>
  </si>
  <si>
    <t>Red (1)</t>
  </si>
  <si>
    <t>Amber (2)</t>
  </si>
  <si>
    <t>Green (3)</t>
  </si>
  <si>
    <t>Initial list of NbS</t>
  </si>
  <si>
    <t xml:space="preserve">An initial list of NbS formulated directly from the literature review. This has since been refined in the screening and short-list tabs. </t>
  </si>
  <si>
    <t>Additional measures considered that are less relevant to the Cayman Islands</t>
  </si>
  <si>
    <t xml:space="preserve">Wetlands can store flood waters or intercept flows reducing velocity of flash floods/storm surges. Restoration and improving existing wetland enables to the provision of optimum flood regulation, which can be maintained through appropriate management and protection of the habitat. Wetlands offer a range of additional ecosystem service benefits including recreation, water purifcation and food provision. </t>
  </si>
  <si>
    <t xml:space="preserve">Channels and rills are often used at the start of a SuDS system, as they are shall open channels (often vegetated) which receive and convey runoff from the adjacent land. They also slow down flows and provide storage for sediment and contaminants. As channels and rills are typically components of wider SuDS schemes their economic feasibility is not usually determined independently . </t>
  </si>
  <si>
    <t>Protection of watersheds would require a similar approach to land use and soil management legislation, ensuring that the activities within these areas are not having a detrimental effect on flood risk elsewhere. This could also be aligned with Plan Caymans ambitions for land use and natural resource policies. As well as in environmental and water resource polcies, where relevant.</t>
  </si>
  <si>
    <t xml:space="preserve">Restoration of mangroves stablise coastlines by trapping sediments in their root systems. The mangroves also provide flood management as they reduce the impact of coatal flooding, by reducing wave energy, height and velocity. Restoration of mangroves is considered to be more cost-effective (2 to 5 times cheaper) than engineering based solutions. Mangroves also provide additional benefits including climate regulation, water purification and food provision. </t>
  </si>
  <si>
    <t xml:space="preserve">There are existing buidling codes enforced in the Cayman Islands, but these dont address flood risk or resilience. The addition of flood resilience requirements, relating to location, land cover, green infrastructure etc, could be included in these codes. Resources will be required to develop and enforce these codes, which will extend the time to realise the benefits. There are potential for additional ESS benefits which could arise from habitat protection or green infrastructure. </t>
  </si>
  <si>
    <t xml:space="preserve">Reefs provide coastline protection from tidal flooding as they dissipate the waves energy, velocity and height before they reach the shoreline. Many reefs have become degraded (as a result of  unsustainable harvesting, pollution, and diseases) or removed completely due to changes in natural processes. Despite high costs associated with crating new reefs or restoring existing reefs, the approach is considered to be cost effective due to the high costs associated with the damage caused by coastal flooding. The reefs also provide multiple additional benefits including seafood provision, biodiversity benefits, water quality regulation and particularly for oyster reefs, the filter nitrogen pollution which can be fatal to marine life. </t>
  </si>
  <si>
    <t xml:space="preserve">Reefs provide coastline protection from tidal flooding as they dissipate the waves energy, velocity and height before they reach the shoreline. Many reefs have become degraded (as a result of  unsustainable harvesting, pollution, and diseases) or removed completely due to changes in natural processes. Despite high costs associated with creating new reefs or restoring existing reefs, the approach is considered to be cost effective due to the high costs associated with the damage caused by coastal flooding. The reefs also provide multiple additional benefits including seafood provision, biodiversity benefits, water quality regulation and particularly for oyster reefs, the filter nitrogen pollution which can be fatal to marine life. </t>
  </si>
  <si>
    <t xml:space="preserve">Reef restoration </t>
  </si>
  <si>
    <t>Coral reef restoration</t>
  </si>
  <si>
    <t>Wetland establishment</t>
  </si>
  <si>
    <t xml:space="preserve">Establishing wetlands requires the modification of current habitat to restore the natural functions and processes that support the wetland ecosystems. This approach increases wetland area and provides additional storage area to manage potential flood waters. The cost associated with re-establishment are typically higher than restoration, as the habitat must be created to begin with; which requires land aquisition as well as long-term maintenance. Wetlands can take at least 10-years to establish, so benefits would take a considerable time to be fully realised. </t>
  </si>
  <si>
    <t>Mangrove establishment</t>
  </si>
  <si>
    <t xml:space="preserve">Mangroves stablise coastlines by trapping sediments in their root systems. The mangroves also provide flood management as they reduce the impact of coatal flooding, by reducing wave height and velocity. Mangroves also provide additional benefits including climate regulation, water purification and food provision. </t>
  </si>
  <si>
    <t>Seagrass restoration</t>
  </si>
  <si>
    <t>Seagrasses are valuable ecosystems that inhabit shallow coastal waters. In summertime, their dense canopies can significantly slow tidal currents and lower wave energy,
thereby reducing sediment resuspension and improving light environments for seagrass growth.</t>
  </si>
  <si>
    <t>Zhu, Q., Wiberg, P. L., &amp; Reidenbach, M. A. (2021). Quantifying seasonal seagrass effects on flow and sediment dynamics in a back-barrier bay. Journal of Geophysical Research: Oceans, 126, e2020JC016547. https://doi.org/10.1029/2020JC016547</t>
  </si>
  <si>
    <t>Quantifying seasonal seagrass effects on flow and sediment dynamics in a back-barrier bay</t>
  </si>
  <si>
    <t>Zhu et al</t>
  </si>
  <si>
    <t>Seagrasses are valuable ecosystems that inhabit shallow coastal waters. In summertime, their dense canopies can significantly slow tidal currents and lower wave energy,thereby reducing sediment resuspension and improving light environments for seagrass growth.</t>
  </si>
  <si>
    <r>
      <t xml:space="preserve">This NbS will require changes to policy and building regulations, however, it has been highlighted as a preferred NbS by the Cayman Island Government </t>
    </r>
    <r>
      <rPr>
        <b/>
        <sz val="10"/>
        <color theme="1"/>
        <rFont val="Calibri"/>
        <family val="2"/>
        <scheme val="minor"/>
      </rPr>
      <t>(confirm thi</t>
    </r>
    <r>
      <rPr>
        <sz val="10"/>
        <color theme="1"/>
        <rFont val="Calibri"/>
        <family val="2"/>
        <scheme val="minor"/>
      </rPr>
      <t xml:space="preserve">s?). The development of the policy and resourcing to implement may take time to establish, however, it is considered to be a suitable approach to flood management across the islands. </t>
    </r>
  </si>
  <si>
    <t>Assessing novel nature-based solutions for coastal flood defense</t>
  </si>
  <si>
    <t>Inland flood modelling in Cayman within this project has shown that this option is likely to have only minor flood benefit. The requirements of this option are negligible as it is mainly dependent on a change of management and resource extraction practices, and although the potential flood regulation benefits may be somewhat limited this option potential to provide numerous wider ESS benefits.</t>
  </si>
  <si>
    <t>Terrestrial Protected Areas</t>
  </si>
  <si>
    <t>Terrestrial Protection Areas</t>
  </si>
  <si>
    <t>These designated areas that are legally protected and managed because of the natural, ecological or cultrural value they provide. These schemes protect existing habitat of significant value, which would be applicable where a habitat provides significant flood regulation benefits; such as mangroves, wetlands, and woodlands. These can be implemented in conjunction with Marine Protected Areas, to offer holistic conservation of the landscape and natural processes. Protecting terrestrial habitat also conserves the numerous ecosystem services they provide.</t>
  </si>
  <si>
    <t>South Georgia and the Sandwich Islands
Cayman Islands</t>
  </si>
  <si>
    <t xml:space="preserve">The Cayman Island has already implemented Terrestrial Protection Area schemes across the Grand Cayman, Little Cayman and Cayman Brac, totalling and area over 4000ha (as of 2018). The Cayman Government has published its ambitions to increase the protected terrestrial areas, which is in accord with the National Conservation Law (NCL). </t>
  </si>
  <si>
    <t>The Cayman Island Mangrove Rangers are currently undertaking  projects, protecting the remaining mangrove forests. There may be potential to align efforts to restore historic forests. Mosquitoes were a key reason for the removal of mangroves initially, which may limit where they can be restored.
The mangroves will take time to establish and provide the optimum benefits, so there will be a delay between creation and benefits.
It is also noted that the Species Conservation Plan for Mangroves would apply to any mangrove habitat created or restored, which supports the species named in the plan. As such, this NbS could aid the Government in achieving their Mangrove conservation objectives.</t>
  </si>
  <si>
    <t>Mosquitoes were a key reason for the removal of mangroves initially, which may limit where they can be establsihed and must be taken into consideration. The mangroves will take time to establish and provide the optimum benefits, so there will be a delay between creation and benefits.
It is also noted that the Species Conservation Plan for Mangroves would apply to any mangrove habitat created or restored, which supports the species named in the plan. As such, this NbS could aid the Government in achieving their Mangrove conservation objectives.</t>
  </si>
  <si>
    <t>UK
Cayman Islands</t>
  </si>
  <si>
    <t>Khalenburg, Germany</t>
  </si>
  <si>
    <t>There appears to be existing projects to restore seagrasses in the Cayman Islands, however limited information is publicly available:
CSA Ocean Studies have developed seagrass restoration plans for a marine borrow pits in North Sound, following workshops in the Grand Cayman. It would be beneficial to know whether these plans were implemented and successful in restoring seagrass. 
Sandpiper Village, Grand Cayman, Cayman Islands. Seagrass minimization design for beach facilities and seagrass mitigation plan. Similarly it would be useful to know details and extent of success.</t>
  </si>
  <si>
    <t>Lowe et al</t>
  </si>
  <si>
    <t>Lowe, R., Ghisalberti, M, and Abdolahpour, M. 2019. Assessing novel nature-based solutions for coastal flood defenses. The University of Western Australia. [online] Available at: https://www.uwa.edu.au/projects/oceanworks-project-pages/riverlab---completed/2019-s1---coastal-flood [accessed 24 Febuary 2022]</t>
  </si>
  <si>
    <t>As part of Riverlab, this project used Swan River as a case study to investigate the feasibility of using nature-based approaches, such as large-scale planting of aquatic vegetation and/or artificial structures, to reduce coastal flooding risk. This is a multifaceted project incorporating experimental testing to assess how different approaches modify coastal waves and water levels, application of predictive models and ultimately field trials conducted along the Swan River foreshore.</t>
  </si>
  <si>
    <t xml:space="preserve">In this study, we applied a coupled Delft3D-FLOW and SWAN model that included effects of seagrass on flow, waves, and sediment resuspension in a shallow coastal bay to quantify seasonal seagrass impacts on bay dynamics. </t>
  </si>
  <si>
    <t>Government of South Georgia and the South Sandwich Islands</t>
  </si>
  <si>
    <t>A values-driven approach to the stewardship of South Georgia &amp; the South Sandwich Islands 2021 - 2025</t>
  </si>
  <si>
    <t>Government of South Georgia and the South Sandwich Islands. 2021. Protect, Sustain, Inspire: A values-driven approach to the stewardship of South Georgia &amp; the South Sandwich Islands 2021 - 2025. [online] Available at: https://www.gov.gs/docsarchive/Environment/Protect%20Sustain%20Inspire.pdf [Accessed 24 Febuary 2022]</t>
  </si>
  <si>
    <t>This document sets out our 7 priority areas for the period 2021 to 2025. It looks across the key areas of work to protect and sustainably manage the Territory’s environment and inspire a wider audience to play a part in its future</t>
  </si>
  <si>
    <t>Species Conservation Plan for Mangroves</t>
  </si>
  <si>
    <t>National Conservation Council</t>
  </si>
  <si>
    <t>NNC. 2021. Species Conservation Plan for Mangroves. National Conservation Law, Section 17. [online] Available at: https://conservation.ky/wp-content/uploads/2021/01/Species-Conservation-Plan-for-Mangroves-FINAL.pdf [Accessed 24 Febuary 2022]</t>
  </si>
  <si>
    <t>All of the mangrove species covered by this Conservation Plan are protected species in Part 2 of Schedule 1 of the National Conservation Law 2013 (NCL). These are all widespread species with neotropical to hemispherical distributions, and are not listed as globally threatened in the IUCN Red List.</t>
  </si>
  <si>
    <t>https://gceef.org/our-impact/recent-projects/</t>
  </si>
  <si>
    <t>Gceef.org</t>
  </si>
  <si>
    <t>SEAGRASS RESTORATION IN USA, CARIBBEAN NATIONS &amp; ASIAN NATIONS</t>
  </si>
  <si>
    <t>List of seagrass restorations</t>
  </si>
  <si>
    <t>Seagrass Restoration Is Possible: Insights and Lessons From Australia and New Zealand</t>
  </si>
  <si>
    <t>Tan YM, Dalby O, Kendrick GA, Statton J, Sinclair EA, Fraser MW, Macreadie PI, Gillies CL, Coleman RA, Waycott M, van Dijk K, Vergés A, Ross JD, Campbell ML, Matheson FE, Jackson EL, Irving AD, Govers LL, Connolly RM, McLeod IM, Rasheed MA, Kirkman H, Flindt MR, Lange T, Miller AD and Sherman CDH (2020) Seagrass Restoration Is Possible: Insights and Lessons From Australia and New Zealand. Front. Mar. Sci. 7:617. doi: 10.3389/fmars.2020.00617</t>
  </si>
  <si>
    <t>Tan et al</t>
  </si>
  <si>
    <t>This review describes several restoration successes in Australia and New Zealand, with a focus on emerging techniques for restoration, key considerations for future programs, and highlights the benefits of increased collaboration, Traditional Owner (First Nation) and stakeholder engagement. Combined, these lessons and emerging approaches show that seagrass restoration is possible, and efforts should be directed at upscaling seagrass restoration into the future.</t>
  </si>
  <si>
    <t>v0.2</t>
  </si>
  <si>
    <t>These designated areas that are legally protected and managed because of the natural, ecological or cultural value they provide. These schemes protect existing habitat of significant value, which would be applicable where a habitat provides significant flood regulation benefits; such as mangroves, wetlands, and woodlands. These can be implemented in conjunction with Marine Protected Areas, to offer holistic conservation of the landscape and natural processes. Protecting terrestrial habitat also conserves the wider ecosystem services they provide.</t>
  </si>
  <si>
    <t xml:space="preserve">The screening criteria, which is used to screen the NbS in the next stage of the Task. </t>
  </si>
  <si>
    <t>Reef Renewal Cayman Islands works to protect and restore reefs across the Islands. Potentially there is opportunity to enhance the work already being undertaken.
Caymans Coral Reefs have been under protection for since the 1978 Marine Conservation Law and subsequently the formation of Marine Protected Areas since 1986 which include the Marine, Replenishment and Environmental Zones.  Existing programmes such as Reef Renewal Cayman Islands currently work to protect and restore reefs across the Islands. There is potential opportunity to enhance the work already being undertaken.</t>
  </si>
  <si>
    <t>JNCC – UK Overseas Territories Report 6: Appendix D - Nature-Based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</si>
</sst>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i/>
      <sz val="11"/>
      <color theme="1"/>
      <name val="Calibri"/>
      <family val="2"/>
      <scheme val="minor"/>
    </font>
    <font>
      <sz val="11"/>
      <color theme="7" tint="0.39997558519241921"/>
      <name val="Calibri"/>
      <family val="2"/>
      <scheme val="minor"/>
    </font>
    <font>
      <sz val="11"/>
      <color theme="9" tint="0.39997558519241921"/>
      <name val="Calibri"/>
      <family val="2"/>
      <scheme val="minor"/>
    </font>
    <font>
      <sz val="11"/>
      <color rgb="FFFF7C80"/>
      <name val="Calibri"/>
      <family val="2"/>
      <scheme val="minor"/>
    </font>
    <font>
      <sz val="11"/>
      <name val="Calibri"/>
      <family val="2"/>
      <scheme val="minor"/>
    </font>
    <font>
      <b/>
      <sz val="11"/>
      <name val="Calibri"/>
      <family val="2"/>
      <scheme val="minor"/>
    </font>
    <font>
      <b/>
      <sz val="14"/>
      <color theme="0"/>
      <name val="Calibri"/>
      <family val="2"/>
      <scheme val="minor"/>
    </font>
    <font>
      <b/>
      <sz val="18"/>
      <color theme="0"/>
      <name val="Calibri"/>
      <family val="2"/>
      <scheme val="minor"/>
    </font>
    <font>
      <b/>
      <sz val="10"/>
      <color theme="1"/>
      <name val="Calibri"/>
      <family val="2"/>
      <scheme val="minor"/>
    </font>
    <font>
      <u/>
      <sz val="11"/>
      <color theme="10"/>
      <name val="Calibri"/>
      <family val="2"/>
      <scheme val="minor"/>
    </font>
    <font>
      <b/>
      <sz val="12"/>
      <color theme="1"/>
      <name val="Calibri"/>
      <family val="2"/>
      <scheme val="minor"/>
    </font>
  </fonts>
  <fills count="20">
    <fill>
      <patternFill patternType="none"/>
    </fill>
    <fill>
      <patternFill patternType="gray125"/>
    </fill>
    <fill>
      <patternFill patternType="solid">
        <fgColor theme="7" tint="0.59999389629810485"/>
        <bgColor indexed="64"/>
      </patternFill>
    </fill>
    <fill>
      <patternFill patternType="solid">
        <fgColor rgb="FFFF7C8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6600CC"/>
        <bgColor indexed="64"/>
      </patternFill>
    </fill>
    <fill>
      <patternFill patternType="solid">
        <fgColor rgb="FFCC99FF"/>
        <bgColor indexed="64"/>
      </patternFill>
    </fill>
    <fill>
      <patternFill patternType="solid">
        <fgColor rgb="FFCCCC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122">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3" borderId="1" xfId="0" applyFill="1" applyBorder="1" applyAlignment="1">
      <alignment wrapText="1"/>
    </xf>
    <xf numFmtId="0" fontId="1" fillId="3" borderId="1" xfId="0" applyFont="1" applyFill="1" applyBorder="1"/>
    <xf numFmtId="0" fontId="0" fillId="4" borderId="1" xfId="0" applyFill="1" applyBorder="1"/>
    <xf numFmtId="0" fontId="0" fillId="6" borderId="1" xfId="0" applyFill="1" applyBorder="1" applyAlignment="1">
      <alignment wrapText="1"/>
    </xf>
    <xf numFmtId="0" fontId="0" fillId="6" borderId="1" xfId="0" applyFill="1" applyBorder="1"/>
    <xf numFmtId="0" fontId="0" fillId="5" borderId="1" xfId="0" applyFill="1" applyBorder="1" applyAlignment="1">
      <alignment wrapText="1"/>
    </xf>
    <xf numFmtId="0" fontId="3" fillId="0" borderId="1" xfId="0" applyFont="1" applyBorder="1" applyAlignment="1">
      <alignment wrapText="1"/>
    </xf>
    <xf numFmtId="0" fontId="3" fillId="7" borderId="1" xfId="0" applyFont="1" applyFill="1" applyBorder="1" applyAlignment="1">
      <alignment wrapText="1"/>
    </xf>
    <xf numFmtId="14" fontId="0" fillId="0" borderId="1" xfId="0" applyNumberFormat="1" applyBorder="1"/>
    <xf numFmtId="0" fontId="0" fillId="10" borderId="1" xfId="0" applyFill="1" applyBorder="1"/>
    <xf numFmtId="0" fontId="0" fillId="11" borderId="1" xfId="0" applyFill="1" applyBorder="1"/>
    <xf numFmtId="0" fontId="0" fillId="13" borderId="1" xfId="0" applyFill="1" applyBorder="1"/>
    <xf numFmtId="0" fontId="3" fillId="2" borderId="1" xfId="0" applyFont="1" applyFill="1" applyBorder="1" applyAlignment="1">
      <alignment wrapText="1"/>
    </xf>
    <xf numFmtId="0" fontId="3" fillId="9" borderId="1" xfId="0" applyFont="1" applyFill="1" applyBorder="1" applyAlignment="1">
      <alignment wrapText="1"/>
    </xf>
    <xf numFmtId="0" fontId="3" fillId="0" borderId="1" xfId="0" applyFont="1" applyBorder="1"/>
    <xf numFmtId="0" fontId="1" fillId="14" borderId="1" xfId="0" applyFont="1" applyFill="1" applyBorder="1" applyAlignment="1">
      <alignment wrapText="1"/>
    </xf>
    <xf numFmtId="0" fontId="0" fillId="14" borderId="1" xfId="0" applyFill="1" applyBorder="1" applyAlignment="1">
      <alignment wrapText="1"/>
    </xf>
    <xf numFmtId="0" fontId="0" fillId="4" borderId="1" xfId="0" applyFill="1" applyBorder="1" applyAlignment="1">
      <alignment wrapText="1"/>
    </xf>
    <xf numFmtId="0" fontId="0" fillId="16" borderId="1" xfId="0" applyFill="1" applyBorder="1" applyAlignment="1">
      <alignment wrapText="1"/>
    </xf>
    <xf numFmtId="0" fontId="5" fillId="4" borderId="1" xfId="0" applyFont="1" applyFill="1" applyBorder="1" applyAlignment="1">
      <alignment wrapText="1"/>
    </xf>
    <xf numFmtId="0" fontId="6" fillId="5" borderId="1" xfId="0" applyFont="1" applyFill="1" applyBorder="1" applyAlignment="1">
      <alignment wrapText="1"/>
    </xf>
    <xf numFmtId="0" fontId="7" fillId="3" borderId="1" xfId="0" applyFont="1" applyFill="1" applyBorder="1" applyAlignment="1">
      <alignment wrapText="1"/>
    </xf>
    <xf numFmtId="0" fontId="8" fillId="0" borderId="0" xfId="0" applyFont="1"/>
    <xf numFmtId="0" fontId="6" fillId="5" borderId="3" xfId="0" applyFont="1" applyFill="1" applyBorder="1" applyAlignment="1">
      <alignment wrapText="1"/>
    </xf>
    <xf numFmtId="0" fontId="6" fillId="5" borderId="4" xfId="0" applyFont="1" applyFill="1" applyBorder="1" applyAlignment="1">
      <alignment wrapText="1"/>
    </xf>
    <xf numFmtId="0" fontId="7" fillId="3" borderId="4" xfId="0" applyFont="1" applyFill="1" applyBorder="1" applyAlignment="1">
      <alignment wrapText="1"/>
    </xf>
    <xf numFmtId="0" fontId="7" fillId="3" borderId="3" xfId="0" applyFont="1" applyFill="1" applyBorder="1" applyAlignment="1">
      <alignment wrapText="1"/>
    </xf>
    <xf numFmtId="0" fontId="0" fillId="16" borderId="4" xfId="0" applyFill="1" applyBorder="1" applyAlignment="1">
      <alignment wrapText="1"/>
    </xf>
    <xf numFmtId="0" fontId="5" fillId="4" borderId="4" xfId="0" applyFont="1" applyFill="1" applyBorder="1" applyAlignment="1">
      <alignment wrapText="1"/>
    </xf>
    <xf numFmtId="0" fontId="6" fillId="5" borderId="5" xfId="0" applyFont="1" applyFill="1" applyBorder="1" applyAlignment="1">
      <alignment wrapText="1"/>
    </xf>
    <xf numFmtId="0" fontId="6" fillId="5" borderId="7" xfId="0" applyFont="1" applyFill="1" applyBorder="1" applyAlignment="1">
      <alignment wrapText="1"/>
    </xf>
    <xf numFmtId="0" fontId="3" fillId="0" borderId="4" xfId="0" applyFont="1" applyBorder="1" applyAlignment="1">
      <alignment wrapText="1"/>
    </xf>
    <xf numFmtId="0" fontId="0" fillId="0" borderId="4" xfId="0" applyBorder="1" applyAlignment="1">
      <alignment wrapText="1"/>
    </xf>
    <xf numFmtId="0" fontId="3" fillId="0" borderId="7" xfId="0" applyFont="1" applyBorder="1" applyAlignment="1">
      <alignment wrapText="1"/>
    </xf>
    <xf numFmtId="0" fontId="8" fillId="0" borderId="4" xfId="0" applyFont="1" applyBorder="1"/>
    <xf numFmtId="0" fontId="3" fillId="0" borderId="10" xfId="0" applyFont="1" applyBorder="1" applyAlignment="1">
      <alignment wrapText="1"/>
    </xf>
    <xf numFmtId="0" fontId="0" fillId="0" borderId="2" xfId="0" applyBorder="1"/>
    <xf numFmtId="0" fontId="0" fillId="0" borderId="8" xfId="0" applyBorder="1"/>
    <xf numFmtId="0" fontId="1" fillId="14" borderId="0" xfId="0" applyFont="1" applyFill="1" applyAlignment="1">
      <alignment wrapText="1"/>
    </xf>
    <xf numFmtId="0" fontId="0" fillId="0" borderId="18" xfId="0" applyBorder="1" applyAlignment="1">
      <alignment wrapText="1"/>
    </xf>
    <xf numFmtId="0" fontId="0" fillId="0" borderId="18" xfId="0" applyBorder="1"/>
    <xf numFmtId="0" fontId="6" fillId="5" borderId="6" xfId="0" applyFont="1" applyFill="1" applyBorder="1" applyAlignment="1">
      <alignment wrapText="1"/>
    </xf>
    <xf numFmtId="0" fontId="0" fillId="0" borderId="26" xfId="0" applyBorder="1"/>
    <xf numFmtId="0" fontId="5" fillId="4" borderId="6" xfId="0" applyFont="1" applyFill="1" applyBorder="1" applyAlignment="1">
      <alignment wrapText="1"/>
    </xf>
    <xf numFmtId="0" fontId="7" fillId="3" borderId="6" xfId="0" applyFont="1" applyFill="1" applyBorder="1" applyAlignment="1">
      <alignment wrapText="1"/>
    </xf>
    <xf numFmtId="0" fontId="3" fillId="0" borderId="29" xfId="0" applyFont="1" applyBorder="1" applyAlignment="1">
      <alignment wrapText="1"/>
    </xf>
    <xf numFmtId="0" fontId="0" fillId="0" borderId="30" xfId="0" applyBorder="1"/>
    <xf numFmtId="0" fontId="0" fillId="0" borderId="31" xfId="0" applyBorder="1" applyAlignment="1">
      <alignment wrapText="1"/>
    </xf>
    <xf numFmtId="0" fontId="7" fillId="3" borderId="5" xfId="0" applyFont="1" applyFill="1" applyBorder="1" applyAlignment="1">
      <alignment wrapText="1"/>
    </xf>
    <xf numFmtId="0" fontId="0" fillId="16" borderId="6" xfId="0" applyFill="1" applyBorder="1" applyAlignment="1">
      <alignment wrapText="1"/>
    </xf>
    <xf numFmtId="0" fontId="0" fillId="16" borderId="7" xfId="0" applyFill="1" applyBorder="1" applyAlignment="1">
      <alignment wrapText="1"/>
    </xf>
    <xf numFmtId="0" fontId="0" fillId="18" borderId="11" xfId="0" applyFill="1" applyBorder="1"/>
    <xf numFmtId="0" fontId="0" fillId="18" borderId="12" xfId="0" applyFill="1" applyBorder="1"/>
    <xf numFmtId="0" fontId="1" fillId="18" borderId="13" xfId="0" applyFont="1" applyFill="1" applyBorder="1" applyAlignment="1">
      <alignment wrapText="1"/>
    </xf>
    <xf numFmtId="0" fontId="1" fillId="18" borderId="14" xfId="0" applyFont="1" applyFill="1" applyBorder="1" applyAlignment="1">
      <alignment wrapText="1"/>
    </xf>
    <xf numFmtId="0" fontId="1" fillId="18" borderId="15" xfId="0" applyFont="1" applyFill="1" applyBorder="1" applyAlignment="1">
      <alignment wrapText="1"/>
    </xf>
    <xf numFmtId="0" fontId="1" fillId="18" borderId="16" xfId="0" applyFont="1" applyFill="1" applyBorder="1" applyAlignment="1">
      <alignment wrapText="1"/>
    </xf>
    <xf numFmtId="0" fontId="1" fillId="18" borderId="33" xfId="0" applyFont="1" applyFill="1" applyBorder="1"/>
    <xf numFmtId="0" fontId="9" fillId="18" borderId="12" xfId="0" applyFont="1" applyFill="1" applyBorder="1" applyAlignment="1">
      <alignment wrapText="1"/>
    </xf>
    <xf numFmtId="0" fontId="3" fillId="19" borderId="9" xfId="0" applyFont="1" applyFill="1" applyBorder="1" applyAlignment="1">
      <alignment wrapText="1"/>
    </xf>
    <xf numFmtId="0" fontId="3" fillId="19" borderId="3" xfId="0" applyFont="1" applyFill="1" applyBorder="1" applyAlignment="1">
      <alignment wrapText="1"/>
    </xf>
    <xf numFmtId="0" fontId="3" fillId="19" borderId="28" xfId="0" applyFont="1" applyFill="1" applyBorder="1" applyAlignment="1">
      <alignment wrapText="1"/>
    </xf>
    <xf numFmtId="0" fontId="3" fillId="19" borderId="5" xfId="0" applyFont="1" applyFill="1" applyBorder="1" applyAlignment="1">
      <alignment wrapText="1"/>
    </xf>
    <xf numFmtId="0" fontId="1" fillId="18" borderId="20" xfId="0" applyFont="1" applyFill="1" applyBorder="1" applyAlignment="1">
      <alignment wrapText="1"/>
    </xf>
    <xf numFmtId="0" fontId="1" fillId="18" borderId="21" xfId="0" applyFont="1" applyFill="1" applyBorder="1" applyAlignment="1">
      <alignment wrapText="1"/>
    </xf>
    <xf numFmtId="0" fontId="1" fillId="18" borderId="22" xfId="0" applyFont="1" applyFill="1" applyBorder="1" applyAlignment="1">
      <alignment wrapText="1"/>
    </xf>
    <xf numFmtId="0" fontId="1" fillId="18" borderId="11" xfId="0" applyFont="1" applyFill="1" applyBorder="1"/>
    <xf numFmtId="0" fontId="0" fillId="0" borderId="1" xfId="0" applyBorder="1" applyAlignment="1">
      <alignment horizontal="center" wrapText="1"/>
    </xf>
    <xf numFmtId="0" fontId="0" fillId="0" borderId="6" xfId="0" applyBorder="1" applyAlignment="1">
      <alignment horizontal="center" wrapText="1"/>
    </xf>
    <xf numFmtId="0" fontId="0" fillId="18" borderId="1" xfId="0" applyFill="1" applyBorder="1"/>
    <xf numFmtId="0" fontId="0" fillId="18" borderId="3" xfId="0" applyFill="1" applyBorder="1"/>
    <xf numFmtId="0" fontId="1" fillId="3" borderId="1" xfId="0" applyFont="1" applyFill="1" applyBorder="1" applyAlignment="1">
      <alignment wrapText="1"/>
    </xf>
    <xf numFmtId="0" fontId="2" fillId="0" borderId="10" xfId="0" applyFont="1" applyBorder="1"/>
    <xf numFmtId="0" fontId="2" fillId="0" borderId="4" xfId="0" applyFont="1" applyBorder="1"/>
    <xf numFmtId="0" fontId="2" fillId="0" borderId="7" xfId="0" applyFont="1" applyBorder="1"/>
    <xf numFmtId="0" fontId="3" fillId="0" borderId="17" xfId="0" applyFont="1" applyBorder="1" applyAlignment="1">
      <alignment wrapText="1"/>
    </xf>
    <xf numFmtId="0" fontId="3" fillId="0" borderId="18" xfId="0" applyFont="1" applyBorder="1" applyAlignment="1">
      <alignment wrapText="1"/>
    </xf>
    <xf numFmtId="0" fontId="3" fillId="0" borderId="31" xfId="0" applyFont="1" applyBorder="1" applyAlignment="1">
      <alignment wrapText="1"/>
    </xf>
    <xf numFmtId="0" fontId="3" fillId="0" borderId="19" xfId="0" applyFont="1" applyBorder="1" applyAlignment="1">
      <alignment wrapText="1"/>
    </xf>
    <xf numFmtId="0" fontId="2" fillId="0" borderId="29" xfId="0" applyFont="1" applyBorder="1"/>
    <xf numFmtId="0" fontId="13" fillId="0" borderId="1" xfId="1" applyBorder="1" applyAlignment="1">
      <alignment wrapText="1"/>
    </xf>
    <xf numFmtId="0" fontId="9" fillId="18" borderId="22" xfId="0" applyFont="1" applyFill="1" applyBorder="1" applyAlignment="1">
      <alignment wrapText="1"/>
    </xf>
    <xf numFmtId="0" fontId="0" fillId="0" borderId="2" xfId="0" applyBorder="1" applyAlignment="1">
      <alignment wrapText="1"/>
    </xf>
    <xf numFmtId="0" fontId="0" fillId="0" borderId="8" xfId="0" applyBorder="1" applyAlignment="1">
      <alignment wrapText="1"/>
    </xf>
    <xf numFmtId="0" fontId="0" fillId="15" borderId="8" xfId="0" applyFill="1" applyBorder="1" applyAlignment="1">
      <alignment wrapText="1"/>
    </xf>
    <xf numFmtId="0" fontId="0" fillId="0" borderId="30" xfId="0" applyBorder="1" applyAlignment="1">
      <alignment wrapText="1"/>
    </xf>
    <xf numFmtId="0" fontId="0" fillId="0" borderId="26" xfId="0" applyBorder="1" applyAlignment="1">
      <alignment wrapText="1"/>
    </xf>
    <xf numFmtId="0" fontId="8" fillId="0" borderId="36" xfId="0" applyFont="1" applyBorder="1"/>
    <xf numFmtId="0" fontId="8" fillId="0" borderId="37" xfId="0" applyFont="1" applyBorder="1"/>
    <xf numFmtId="0" fontId="8" fillId="0" borderId="38" xfId="0" applyFont="1" applyBorder="1"/>
    <xf numFmtId="0" fontId="6" fillId="5" borderId="14" xfId="0" applyFont="1" applyFill="1" applyBorder="1" applyAlignment="1">
      <alignment wrapText="1"/>
    </xf>
    <xf numFmtId="0" fontId="6" fillId="5" borderId="15" xfId="0" applyFont="1" applyFill="1" applyBorder="1" applyAlignment="1">
      <alignment wrapText="1"/>
    </xf>
    <xf numFmtId="0" fontId="6" fillId="5" borderId="16" xfId="0" applyFont="1" applyFill="1" applyBorder="1" applyAlignment="1">
      <alignment wrapText="1"/>
    </xf>
    <xf numFmtId="0" fontId="0" fillId="18" borderId="43" xfId="0" applyFill="1" applyBorder="1"/>
    <xf numFmtId="0" fontId="0" fillId="18" borderId="44" xfId="0" applyFill="1" applyBorder="1"/>
    <xf numFmtId="0" fontId="1" fillId="18" borderId="0" xfId="0" applyFont="1" applyFill="1" applyAlignment="1">
      <alignment wrapText="1"/>
    </xf>
    <xf numFmtId="0" fontId="1" fillId="18" borderId="45" xfId="0" applyFont="1" applyFill="1" applyBorder="1"/>
    <xf numFmtId="0" fontId="9" fillId="18" borderId="44" xfId="0" applyFont="1" applyFill="1" applyBorder="1" applyAlignment="1">
      <alignment wrapText="1"/>
    </xf>
    <xf numFmtId="0" fontId="14" fillId="0" borderId="0" xfId="0" applyFont="1"/>
    <xf numFmtId="0" fontId="3" fillId="8" borderId="1" xfId="0" applyFont="1" applyFill="1" applyBorder="1" applyAlignment="1">
      <alignment horizontal="center" wrapText="1"/>
    </xf>
    <xf numFmtId="0" fontId="0" fillId="12" borderId="1" xfId="0" applyFill="1" applyBorder="1" applyAlignment="1">
      <alignment horizontal="center"/>
    </xf>
    <xf numFmtId="0" fontId="0" fillId="0" borderId="0" xfId="0" applyAlignment="1">
      <alignment horizontal="center" wrapText="1"/>
    </xf>
    <xf numFmtId="0" fontId="11" fillId="17" borderId="23" xfId="0" applyFont="1" applyFill="1" applyBorder="1" applyAlignment="1">
      <alignment horizontal="center"/>
    </xf>
    <xf numFmtId="0" fontId="11" fillId="17" borderId="24" xfId="0" applyFont="1" applyFill="1" applyBorder="1" applyAlignment="1">
      <alignment horizontal="center"/>
    </xf>
    <xf numFmtId="0" fontId="11" fillId="17" borderId="13" xfId="0" applyFont="1" applyFill="1" applyBorder="1" applyAlignment="1">
      <alignment horizontal="center"/>
    </xf>
    <xf numFmtId="0" fontId="11" fillId="17" borderId="25" xfId="0" applyFont="1" applyFill="1" applyBorder="1" applyAlignment="1">
      <alignment horizontal="center"/>
    </xf>
    <xf numFmtId="0" fontId="10" fillId="17" borderId="32" xfId="0" applyFont="1" applyFill="1" applyBorder="1" applyAlignment="1">
      <alignment horizontal="left" wrapText="1"/>
    </xf>
    <xf numFmtId="0" fontId="10" fillId="17" borderId="13" xfId="0" applyFont="1" applyFill="1" applyBorder="1" applyAlignment="1">
      <alignment horizontal="left" wrapText="1"/>
    </xf>
    <xf numFmtId="0" fontId="10" fillId="17" borderId="25" xfId="0" applyFont="1" applyFill="1" applyBorder="1" applyAlignment="1">
      <alignment horizontal="left" wrapText="1"/>
    </xf>
    <xf numFmtId="0" fontId="0" fillId="18" borderId="1" xfId="0" applyFill="1" applyBorder="1" applyAlignment="1">
      <alignment horizontal="center"/>
    </xf>
    <xf numFmtId="0" fontId="0" fillId="18" borderId="4" xfId="0" applyFill="1" applyBorder="1" applyAlignment="1">
      <alignment horizontal="center"/>
    </xf>
    <xf numFmtId="0" fontId="0" fillId="0" borderId="39"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42" xfId="0" applyBorder="1" applyAlignment="1">
      <alignment horizontal="center" wrapText="1"/>
    </xf>
    <xf numFmtId="0" fontId="10" fillId="17" borderId="27" xfId="0" applyFont="1" applyFill="1" applyBorder="1" applyAlignment="1">
      <alignment horizontal="center" wrapText="1"/>
    </xf>
    <xf numFmtId="0" fontId="10" fillId="17" borderId="34" xfId="0" applyFont="1" applyFill="1" applyBorder="1" applyAlignment="1">
      <alignment horizontal="center" wrapText="1"/>
    </xf>
    <xf numFmtId="0" fontId="10" fillId="17" borderId="35" xfId="0" applyFont="1" applyFill="1" applyBorder="1" applyAlignment="1">
      <alignment horizontal="center" wrapText="1"/>
    </xf>
  </cellXfs>
  <cellStyles count="2">
    <cellStyle name="Hyperlink" xfId="1" builtinId="8"/>
    <cellStyle name="Normal" xfId="0" builtinId="0"/>
  </cellStyles>
  <dxfs count="9">
    <dxf>
      <font>
        <strike val="0"/>
        <color rgb="FFFF7C80"/>
      </font>
      <fill>
        <patternFill>
          <bgColor rgb="FFFF7C80"/>
        </patternFill>
      </fill>
    </dxf>
    <dxf>
      <font>
        <strike val="0"/>
        <color rgb="FFFFCC66"/>
      </font>
      <fill>
        <patternFill>
          <bgColor rgb="FFFFCC66"/>
        </patternFill>
      </fill>
    </dxf>
    <dxf>
      <font>
        <strike val="0"/>
        <color theme="9" tint="0.39994506668294322"/>
      </font>
      <fill>
        <patternFill>
          <bgColor theme="9" tint="0.39994506668294322"/>
        </patternFill>
      </fill>
    </dxf>
    <dxf>
      <font>
        <color theme="9" tint="0.39994506668294322"/>
      </font>
      <fill>
        <patternFill>
          <bgColor theme="9" tint="0.39994506668294322"/>
        </patternFill>
      </fill>
    </dxf>
    <dxf>
      <font>
        <strike val="0"/>
        <color rgb="FFFF7C80"/>
      </font>
      <fill>
        <patternFill patternType="solid">
          <fgColor rgb="FFFF7C80"/>
          <bgColor rgb="FFFF7C80"/>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strike val="0"/>
        <color rgb="FFFF7C80"/>
      </font>
      <fill>
        <patternFill patternType="solid">
          <fgColor rgb="FFFF7C80"/>
          <bgColor rgb="FFFF7C80"/>
        </patternFill>
      </fill>
    </dxf>
    <dxf>
      <font>
        <color theme="7" tint="0.39994506668294322"/>
      </font>
      <fill>
        <patternFill>
          <bgColor theme="7" tint="0.39994506668294322"/>
        </patternFill>
      </fill>
    </dxf>
  </dxfs>
  <tableStyles count="0" defaultTableStyle="TableStyleMedium2" defaultPivotStyle="PivotStyleLight16"/>
  <colors>
    <mruColors>
      <color rgb="FFFF7C80"/>
      <color rgb="FFFFCC66"/>
      <color rgb="FFFF5050"/>
      <color rgb="FF6600CC"/>
      <color rgb="FFCCCCFF"/>
      <color rgb="FFCC99FF"/>
      <color rgb="FF9933FF"/>
      <color rgb="FFF28840"/>
      <color rgb="FF88A0FA"/>
      <color rgb="FFCD8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301626</xdr:colOff>
      <xdr:row>2</xdr:row>
      <xdr:rowOff>71437</xdr:rowOff>
    </xdr:from>
    <xdr:to>
      <xdr:col>17</xdr:col>
      <xdr:colOff>381001</xdr:colOff>
      <xdr:row>55</xdr:row>
      <xdr:rowOff>142875</xdr:rowOff>
    </xdr:to>
    <xdr:sp macro="" textlink="">
      <xdr:nvSpPr>
        <xdr:cNvPr id="2" name="TextBox 1">
          <a:extLst>
            <a:ext uri="{FF2B5EF4-FFF2-40B4-BE49-F238E27FC236}">
              <a16:creationId xmlns:a16="http://schemas.microsoft.com/office/drawing/2014/main" id="{2E0DF3F9-3096-4582-83A2-4C8EB383C648}"/>
            </a:ext>
          </a:extLst>
        </xdr:cNvPr>
        <xdr:cNvSpPr txBox="1"/>
      </xdr:nvSpPr>
      <xdr:spPr>
        <a:xfrm>
          <a:off x="301626" y="464343"/>
          <a:ext cx="10402094" cy="10167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Activity 4: Nature-Based Solutions</a:t>
          </a:r>
        </a:p>
        <a:p>
          <a:endParaRPr lang="en-GB" sz="1400" b="1"/>
        </a:p>
        <a:p>
          <a:r>
            <a:rPr lang="en-GB" sz="1200" b="1" u="sng"/>
            <a:t>Introduction:</a:t>
          </a:r>
        </a:p>
        <a:p>
          <a:r>
            <a:rPr lang="en-GB" sz="1100"/>
            <a:t>The purpose of this activity is to identify natural measures which could be implemented to mitigate coastal and inland flood risk. These</a:t>
          </a:r>
          <a:r>
            <a:rPr lang="en-GB" sz="1100" baseline="0"/>
            <a:t> potential nature-based solutions could be used along-side or in place of traditional engineering-based solutions. </a:t>
          </a:r>
        </a:p>
        <a:p>
          <a:endParaRPr lang="en-GB" sz="1100"/>
        </a:p>
        <a:p>
          <a:r>
            <a:rPr lang="en-GB" sz="1100"/>
            <a:t>The task has</a:t>
          </a:r>
          <a:r>
            <a:rPr lang="en-GB" sz="1100" baseline="0"/>
            <a:t> been divided into two sub-tasks. </a:t>
          </a:r>
          <a:r>
            <a:rPr lang="en-GB" sz="1100">
              <a:solidFill>
                <a:schemeClr val="dk1"/>
              </a:solidFill>
              <a:effectLst/>
              <a:latin typeface="+mn-lt"/>
              <a:ea typeface="+mn-ea"/>
              <a:cs typeface="+mn-cs"/>
            </a:rPr>
            <a:t>Task 4.1 is the identification of a list of potential nature-based solutions that might be applicable to the Cayman Islands.  Task 4.2 uses the opportunity maps generated from outputs from the models developed in Activities 1 and 2 (themselves further derived from the opportunity maps from Phase 1) to identify locations appropriate for implementing a small number of possible nature-based solutions. </a:t>
          </a:r>
        </a:p>
        <a:p>
          <a:endParaRPr lang="en-GB" sz="1100">
            <a:solidFill>
              <a:schemeClr val="dk1"/>
            </a:solidFill>
            <a:effectLst/>
            <a:latin typeface="+mn-lt"/>
            <a:ea typeface="+mn-ea"/>
            <a:cs typeface="+mn-cs"/>
          </a:endParaRPr>
        </a:p>
        <a:p>
          <a:r>
            <a:rPr lang="en-GB" sz="1200" b="1" u="sng">
              <a:solidFill>
                <a:schemeClr val="dk1"/>
              </a:solidFill>
              <a:latin typeface="+mn-lt"/>
              <a:ea typeface="+mn-ea"/>
              <a:cs typeface="+mn-cs"/>
            </a:rPr>
            <a:t>Method:</a:t>
          </a:r>
        </a:p>
        <a:p>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review and screening carried out in this spreadsheet falls under Task 4.1. During December 2021 and January 2022, a review of relevant literature was undertaken to compose a long list of nature-based solutions; which included database of nature-based solutions cases studies and library of projects and recent Wolfs Company report.  Overall, 44 nature-based solutions were identified during the literature review</a:t>
          </a:r>
        </a:p>
        <a:p>
          <a:endParaRPr lang="en-GB" sz="1100" baseline="0">
            <a:solidFill>
              <a:schemeClr val="dk1"/>
            </a:solidFill>
            <a:effectLst/>
            <a:latin typeface="+mn-lt"/>
            <a:ea typeface="+mn-ea"/>
            <a:cs typeface="+mn-cs"/>
          </a:endParaRPr>
        </a:p>
        <a:p>
          <a:r>
            <a:rPr lang="en-GB" sz="1100">
              <a:effectLst/>
            </a:rPr>
            <a:t>The</a:t>
          </a:r>
          <a:r>
            <a:rPr lang="en-GB" sz="1100" baseline="0">
              <a:effectLst/>
            </a:rPr>
            <a:t> screening exercise undertaken to develop a short-list of potential nature-based solutions that may be applicable to the Cayman Islands, was informed by relevant guidance including the IUCN Global Standards for nature based solutions, in addition to the WWF report on 'Creating the Conditions to Enable Nature-based Solutions', the EU 'Nature-based solutions for flood mitigation and coastal resilience' and the Wolfs Company report - 'Implementing nature-based flood protection'. The screening exercise was informed by the wider teams knowledge of the flood risk, landcover and topography of the Cayman Islands, as well as a literature review, so as to determine the applicability and scale of implementation of the identified solutions, through a technical review of the nature-based solutions.</a:t>
          </a:r>
        </a:p>
        <a:p>
          <a:endParaRPr lang="en-GB" sz="1100" baseline="0">
            <a:effectLst/>
          </a:endParaRPr>
        </a:p>
        <a:p>
          <a:r>
            <a:rPr lang="en-GB" sz="1100" baseline="0">
              <a:effectLst/>
            </a:rPr>
            <a:t>For each criteria the solutions are assessed by a RAG rating which are further defined under the 'Screening Criteria' tab. This criteria was used to assign the solutions either a red (1), amber (2) or green (3) rating, which are combined to determine the suitability of the potential NbS for use within the Cayman Islands. NbS that were identified as being 'Not Applicable' to the Cayman Islands were removed from the list and did not undergo further screening; these are included in a sub-table for completeness.</a:t>
          </a:r>
        </a:p>
        <a:p>
          <a:endParaRPr lang="en-GB" sz="1100" baseline="0">
            <a:effectLst/>
          </a:endParaRPr>
        </a:p>
        <a:p>
          <a:r>
            <a:rPr lang="en-GB" sz="1200" b="1" u="sng" baseline="0">
              <a:solidFill>
                <a:schemeClr val="dk1"/>
              </a:solidFill>
              <a:effectLst/>
              <a:latin typeface="+mn-lt"/>
              <a:ea typeface="+mn-ea"/>
              <a:cs typeface="+mn-cs"/>
            </a:rPr>
            <a:t>Flooding in the Cayman Islands:</a:t>
          </a:r>
        </a:p>
        <a:p>
          <a:r>
            <a:rPr lang="en-GB" sz="1100" baseline="0">
              <a:effectLst/>
            </a:rPr>
            <a:t>The natural topography of the Cayman Islands is </a:t>
          </a:r>
          <a:r>
            <a:rPr lang="en-GB" sz="1100" baseline="0">
              <a:solidFill>
                <a:schemeClr val="dk1"/>
              </a:solidFill>
              <a:effectLst/>
              <a:latin typeface="+mn-lt"/>
              <a:ea typeface="+mn-ea"/>
              <a:cs typeface="+mn-cs"/>
            </a:rPr>
            <a:t>typically</a:t>
          </a:r>
          <a:r>
            <a:rPr lang="en-GB" sz="1100" baseline="0">
              <a:effectLst/>
            </a:rPr>
            <a:t> low-lying and  flat. Landcover varies from forests, wetlands, grasslands and shrublands; although, the developed area across the island is expanding in proportion to the growth in population. It is understood, however, that there is very limited land area used for agricultural purposes. </a:t>
          </a:r>
        </a:p>
        <a:p>
          <a:endParaRPr lang="en-GB" sz="1100" baseline="0">
            <a:effectLst/>
          </a:endParaRPr>
        </a:p>
        <a:p>
          <a:r>
            <a:rPr lang="en-GB" sz="1100" i="1" u="sng" baseline="0">
              <a:effectLst/>
            </a:rPr>
            <a:t>Inland Flooding</a:t>
          </a:r>
        </a:p>
        <a:p>
          <a:r>
            <a:rPr lang="en-GB" sz="1100" baseline="0">
              <a:effectLst/>
            </a:rPr>
            <a:t>There are no perennial watercourses identified within the Cayman Islands, as such the risk of inland flooding is primarily associated with surface water runoff, generated from rainfall/storm events. Due to the natural topography and particularly the lack of slopes, rain water generally remains in situ and any overland flows are of slow velocity. The naturally high groundwater levels (which are largely influenced by the sea) limit the potential for infiltration, which is expected to become more restricted as a result of climate change and the consequential rise in sea levels. Vegetation, including the dry tropical forests, has the potential to exacerbate the accumulation of surface water and increase the associated risk of flooding - as it reduces flow velocity further.</a:t>
          </a:r>
        </a:p>
        <a:p>
          <a:r>
            <a:rPr lang="en-GB" sz="1100" baseline="0">
              <a:effectLst/>
            </a:rPr>
            <a:t>Currently, the approach used to manage surface water involves injecting intercepted runoff into the ground. With rising sea levels, this approach is less viable, as there will be less below ground water storage potential. Various approaches such as swales, infiltration trenches and wetland restoration have been introduced to varying extents across the Cayman Islands. </a:t>
          </a:r>
        </a:p>
        <a:p>
          <a:endParaRPr lang="en-GB" sz="1100" baseline="0">
            <a:effectLst/>
          </a:endParaRPr>
        </a:p>
        <a:p>
          <a:r>
            <a:rPr lang="en-GB" sz="1100" i="1" u="sng" baseline="0">
              <a:effectLst/>
            </a:rPr>
            <a:t>Coastal Flooding</a:t>
          </a:r>
        </a:p>
        <a:p>
          <a:r>
            <a:rPr lang="en-GB" sz="1100" baseline="0">
              <a:effectLst/>
            </a:rPr>
            <a:t>Due to the low elevations of the Cayman Islands, coastal flooding has the potential to affect a significant proportion of the islands, which is expected to increase with rising sea levels and climate change. There are efforts already in place to restore the coastal mangrove forests and coral reefs, in an approach to mitiagte flood risk.</a:t>
          </a:r>
        </a:p>
        <a:p>
          <a:endParaRPr lang="en-GB" sz="1100" baseline="0">
            <a:effectLst/>
          </a:endParaRPr>
        </a:p>
        <a:p>
          <a:r>
            <a:rPr lang="en-GB" sz="1200" b="1" u="sng" baseline="0">
              <a:effectLst/>
            </a:rPr>
            <a:t>Summary of Outputs</a:t>
          </a:r>
          <a:r>
            <a:rPr lang="en-GB" sz="1100" b="1" u="sng" baseline="0">
              <a:effectLst/>
            </a:rPr>
            <a:t>:</a:t>
          </a:r>
        </a:p>
        <a:p>
          <a:r>
            <a:rPr lang="en-GB" sz="1100" baseline="0">
              <a:effectLst/>
            </a:rPr>
            <a:t>The outcome of the screening concludes with a short-list of 28 potential nature-based solutions for coastal and/or inland flood risk mitigation. </a:t>
          </a:r>
        </a:p>
        <a:p>
          <a:r>
            <a:rPr lang="en-GB" sz="1100" baseline="0">
              <a:effectLst/>
            </a:rPr>
            <a:t>Due to the nature of landcover and topography across the Cayman Islands, solutions relating to agriculture, woodland and high velocity runoff were screened out as there was limited applicability, scale and cost-effectiveness for these options. </a:t>
          </a:r>
        </a:p>
        <a:p>
          <a:endParaRPr lang="en-GB" sz="1100" baseline="0">
            <a:effectLst/>
          </a:endParaRPr>
        </a:p>
        <a:p>
          <a:r>
            <a:rPr lang="en-GB" sz="1100" baseline="0">
              <a:effectLst/>
            </a:rPr>
            <a:t>The short-listed nature-based solutions include physical and non-physical solutions, which are considered to be applicable to the Cayman Islands. To achieve a resilient and holistic flood management approach it is likely that a combination of these solutions should be applied. Including physical solutions and the non-physical (legislation, regulations, etc.) solutions which compliment and enforce them. </a:t>
          </a:r>
        </a:p>
        <a:p>
          <a:endParaRPr lang="en-GB" sz="1100" baseline="0">
            <a:effectLst/>
          </a:endParaRPr>
        </a:p>
        <a:p>
          <a:r>
            <a:rPr lang="en-GB" sz="1200" b="1" u="sng">
              <a:solidFill>
                <a:schemeClr val="dk1"/>
              </a:solidFill>
              <a:latin typeface="+mn-lt"/>
              <a:ea typeface="+mn-ea"/>
              <a:cs typeface="+mn-cs"/>
            </a:rPr>
            <a:t>Citation </a:t>
          </a:r>
        </a:p>
        <a:p>
          <a:r>
            <a:rPr lang="en-GB" sz="1100" baseline="0">
              <a:effectLst/>
            </a:rPr>
            <a:t>Carter, C., England, G., Fawcett, C, Hurt, F., Park, J., Pinder, S. &amp; Thurston, N., 2025. Model development to assess the vulnerability of the Cayman Islands to storm surge and inland flooding and the role of natural capital in mitigating the impacts – Phase 2. UK Overseas Territories Report Series No. 6, JNCC, Peterborough, ISSN 2753-6270.</a:t>
          </a:r>
        </a:p>
        <a:p>
          <a:r>
            <a:rPr lang="en-GB" sz="1100" baseline="0">
              <a:effectLst/>
            </a:rPr>
            <a:t>https://hub.jncc.gov.uk/assets/951346cc-5b22-4202-92d0-8cf4e6ac7032</a:t>
          </a:r>
        </a:p>
        <a:p>
          <a:endParaRPr lang="en-GB" sz="1100" baseline="0">
            <a:effectLst/>
          </a:endParaRPr>
        </a:p>
        <a:p>
          <a:endParaRPr lang="en-GB" sz="1200" baseline="0">
            <a:effectLst/>
          </a:endParaRPr>
        </a:p>
        <a:p>
          <a:endParaRPr lang="en-GB" sz="1200" baseline="0">
            <a:effectLst/>
          </a:endParaRPr>
        </a:p>
        <a:p>
          <a:endParaRPr lang="en-GB" sz="1200" baseline="0">
            <a:effectLst/>
          </a:endParaRPr>
        </a:p>
        <a:p>
          <a:endParaRPr lang="en-GB"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142876</xdr:colOff>
      <xdr:row>3</xdr:row>
      <xdr:rowOff>15876</xdr:rowOff>
    </xdr:from>
    <xdr:to>
      <xdr:col>14</xdr:col>
      <xdr:colOff>238126</xdr:colOff>
      <xdr:row>31</xdr:row>
      <xdr:rowOff>1</xdr:rowOff>
    </xdr:to>
    <xdr:sp macro="" textlink="">
      <xdr:nvSpPr>
        <xdr:cNvPr id="2" name="Arrow: Up-Down 1">
          <a:extLst>
            <a:ext uri="{FF2B5EF4-FFF2-40B4-BE49-F238E27FC236}">
              <a16:creationId xmlns:a16="http://schemas.microsoft.com/office/drawing/2014/main" id="{3E37C52A-5732-47CD-A450-FBA3858593D8}"/>
            </a:ext>
          </a:extLst>
        </xdr:cNvPr>
        <xdr:cNvSpPr/>
      </xdr:nvSpPr>
      <xdr:spPr>
        <a:xfrm>
          <a:off x="24377197" y="1648733"/>
          <a:ext cx="707572" cy="30477732"/>
        </a:xfrm>
        <a:prstGeom prst="up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222249</xdr:colOff>
      <xdr:row>11</xdr:row>
      <xdr:rowOff>984250</xdr:rowOff>
    </xdr:from>
    <xdr:to>
      <xdr:col>20</xdr:col>
      <xdr:colOff>396874</xdr:colOff>
      <xdr:row>13</xdr:row>
      <xdr:rowOff>63500</xdr:rowOff>
    </xdr:to>
    <xdr:sp macro="" textlink="">
      <xdr:nvSpPr>
        <xdr:cNvPr id="3" name="TextBox 2">
          <a:extLst>
            <a:ext uri="{FF2B5EF4-FFF2-40B4-BE49-F238E27FC236}">
              <a16:creationId xmlns:a16="http://schemas.microsoft.com/office/drawing/2014/main" id="{907264A8-9E27-44C4-B482-6515ABC6FB45}"/>
            </a:ext>
          </a:extLst>
        </xdr:cNvPr>
        <xdr:cNvSpPr txBox="1"/>
      </xdr:nvSpPr>
      <xdr:spPr>
        <a:xfrm>
          <a:off x="25638124" y="9509125"/>
          <a:ext cx="3794125" cy="1238250"/>
        </a:xfrm>
        <a:prstGeom prst="rect">
          <a:avLst/>
        </a:prstGeom>
        <a:solidFill>
          <a:srgbClr val="CCCCFF"/>
        </a:solidFill>
        <a:ln w="9525" cmpd="sng">
          <a:solidFill>
            <a:srgbClr val="66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a:t>Rating of suitability</a:t>
          </a:r>
          <a:r>
            <a:rPr lang="en-GB" sz="1800" baseline="0"/>
            <a:t> of nature-based solution, based upon RAG ratings.</a:t>
          </a:r>
          <a:endParaRPr lang="en-GB" sz="18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gceef.org/our-impact/recent-proje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0C93-337C-4755-84DE-E93EC8BBE33F}">
  <dimension ref="A1"/>
  <sheetViews>
    <sheetView zoomScale="80" zoomScaleNormal="80" workbookViewId="0">
      <selection activeCell="D60" sqref="D60"/>
    </sheetView>
  </sheetViews>
  <sheetFormatPr defaultRowHeight="14.5" x14ac:dyDescent="0.35"/>
  <sheetData>
    <row r="1" spans="1:1" ht="15.5" x14ac:dyDescent="0.35">
      <c r="A1" s="102" t="s">
        <v>574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41540-99BC-4016-B33D-42903429D6E2}">
  <dimension ref="A1:F47"/>
  <sheetViews>
    <sheetView topLeftCell="A46" zoomScale="70" zoomScaleNormal="70" workbookViewId="0">
      <selection activeCell="C48" sqref="C48"/>
    </sheetView>
  </sheetViews>
  <sheetFormatPr defaultRowHeight="14.5" x14ac:dyDescent="0.35"/>
  <cols>
    <col min="1" max="1" width="33.54296875" style="3" customWidth="1"/>
    <col min="2" max="2" width="74.7265625" style="3" customWidth="1"/>
    <col min="3" max="3" width="55.81640625" style="2" customWidth="1"/>
    <col min="4" max="4" width="31.1796875" style="2" customWidth="1"/>
    <col min="6" max="6" width="28.7265625" customWidth="1"/>
  </cols>
  <sheetData>
    <row r="1" spans="1:6" s="1" customFormat="1" x14ac:dyDescent="0.35">
      <c r="A1" s="103" t="s">
        <v>23</v>
      </c>
      <c r="B1" s="103"/>
      <c r="C1" s="103"/>
      <c r="D1" s="103"/>
    </row>
    <row r="2" spans="1:6" s="1" customFormat="1" ht="23.65" customHeight="1" x14ac:dyDescent="0.35">
      <c r="A2" s="11" t="s">
        <v>22</v>
      </c>
      <c r="B2" s="11" t="s">
        <v>0</v>
      </c>
      <c r="C2" s="11" t="s">
        <v>40</v>
      </c>
      <c r="D2" s="16" t="s">
        <v>24</v>
      </c>
    </row>
    <row r="3" spans="1:6" ht="39.5" x14ac:dyDescent="0.35">
      <c r="A3" s="17" t="s">
        <v>85</v>
      </c>
      <c r="B3" s="10" t="s">
        <v>87</v>
      </c>
      <c r="C3" s="10" t="s">
        <v>213</v>
      </c>
      <c r="D3" s="18"/>
      <c r="F3" s="1"/>
    </row>
    <row r="4" spans="1:6" ht="78.5" x14ac:dyDescent="0.35">
      <c r="A4" s="17" t="s">
        <v>37</v>
      </c>
      <c r="B4" s="10" t="s">
        <v>79</v>
      </c>
      <c r="C4" s="10" t="s">
        <v>80</v>
      </c>
      <c r="D4" s="18"/>
      <c r="F4" s="1"/>
    </row>
    <row r="5" spans="1:6" ht="78.5" x14ac:dyDescent="0.35">
      <c r="A5" s="17" t="s">
        <v>34</v>
      </c>
      <c r="B5" s="10" t="s">
        <v>56</v>
      </c>
      <c r="C5" s="10" t="s">
        <v>214</v>
      </c>
      <c r="D5" s="18"/>
      <c r="F5" s="1"/>
    </row>
    <row r="6" spans="1:6" ht="104.5" x14ac:dyDescent="0.35">
      <c r="A6" s="17" t="s">
        <v>42</v>
      </c>
      <c r="B6" s="10" t="s">
        <v>90</v>
      </c>
      <c r="C6" s="10" t="s">
        <v>215</v>
      </c>
      <c r="D6" s="18"/>
      <c r="F6" s="1"/>
    </row>
    <row r="7" spans="1:6" ht="78.5" x14ac:dyDescent="0.35">
      <c r="A7" s="17" t="s">
        <v>36</v>
      </c>
      <c r="B7" s="10" t="s">
        <v>68</v>
      </c>
      <c r="C7" s="10" t="s">
        <v>67</v>
      </c>
      <c r="D7" s="18"/>
    </row>
    <row r="8" spans="1:6" ht="65.5" x14ac:dyDescent="0.35">
      <c r="A8" s="17" t="s">
        <v>39</v>
      </c>
      <c r="B8" s="10" t="s">
        <v>98</v>
      </c>
      <c r="C8" s="10" t="s">
        <v>99</v>
      </c>
      <c r="D8" s="18"/>
    </row>
    <row r="9" spans="1:6" ht="65.5" x14ac:dyDescent="0.35">
      <c r="A9" s="17" t="s">
        <v>32</v>
      </c>
      <c r="B9" s="10" t="s">
        <v>50</v>
      </c>
      <c r="C9" s="10" t="s">
        <v>216</v>
      </c>
      <c r="D9" s="18"/>
    </row>
    <row r="10" spans="1:6" ht="65.5" x14ac:dyDescent="0.35">
      <c r="A10" s="17" t="s">
        <v>30</v>
      </c>
      <c r="B10" s="10" t="s">
        <v>47</v>
      </c>
      <c r="C10" s="10" t="s">
        <v>48</v>
      </c>
      <c r="D10" s="18"/>
    </row>
    <row r="11" spans="1:6" ht="65.5" x14ac:dyDescent="0.35">
      <c r="A11" s="17" t="s">
        <v>33</v>
      </c>
      <c r="B11" s="10" t="s">
        <v>75</v>
      </c>
      <c r="C11" s="10" t="s">
        <v>52</v>
      </c>
      <c r="D11" s="18"/>
    </row>
    <row r="12" spans="1:6" ht="130.5" x14ac:dyDescent="0.35">
      <c r="A12" s="17" t="s">
        <v>89</v>
      </c>
      <c r="B12" s="10" t="s">
        <v>93</v>
      </c>
      <c r="C12" s="18" t="s">
        <v>92</v>
      </c>
      <c r="D12" s="18"/>
    </row>
    <row r="13" spans="1:6" ht="65.5" x14ac:dyDescent="0.35">
      <c r="A13" s="17" t="s">
        <v>31</v>
      </c>
      <c r="B13" s="10" t="s">
        <v>74</v>
      </c>
      <c r="C13" s="10" t="s">
        <v>53</v>
      </c>
      <c r="D13" s="18"/>
    </row>
    <row r="14" spans="1:6" ht="104.5" x14ac:dyDescent="0.35">
      <c r="A14" s="17" t="s">
        <v>29</v>
      </c>
      <c r="B14" s="10" t="s">
        <v>45</v>
      </c>
      <c r="C14" s="10" t="s">
        <v>46</v>
      </c>
      <c r="D14" s="18"/>
    </row>
    <row r="15" spans="1:6" ht="104.5" x14ac:dyDescent="0.35">
      <c r="A15" s="17" t="s">
        <v>69</v>
      </c>
      <c r="B15" s="10" t="s">
        <v>70</v>
      </c>
      <c r="C15" s="18" t="s">
        <v>71</v>
      </c>
      <c r="D15" s="18"/>
    </row>
    <row r="16" spans="1:6" ht="104.5" x14ac:dyDescent="0.35">
      <c r="A16" s="17" t="s">
        <v>72</v>
      </c>
      <c r="B16" s="10" t="s">
        <v>77</v>
      </c>
      <c r="C16" s="10" t="s">
        <v>323</v>
      </c>
      <c r="D16" s="18"/>
    </row>
    <row r="17" spans="1:4" ht="91.5" x14ac:dyDescent="0.35">
      <c r="A17" s="17" t="s">
        <v>35</v>
      </c>
      <c r="B17" s="10" t="s">
        <v>76</v>
      </c>
      <c r="C17" s="10" t="s">
        <v>217</v>
      </c>
      <c r="D17" s="18"/>
    </row>
    <row r="18" spans="1:4" ht="78.5" x14ac:dyDescent="0.35">
      <c r="A18" s="17" t="s">
        <v>95</v>
      </c>
      <c r="B18" s="10" t="s">
        <v>97</v>
      </c>
      <c r="C18" s="10" t="s">
        <v>103</v>
      </c>
      <c r="D18" s="18"/>
    </row>
    <row r="19" spans="1:4" ht="78.5" x14ac:dyDescent="0.35">
      <c r="A19" s="17" t="s">
        <v>38</v>
      </c>
      <c r="B19" s="10" t="s">
        <v>84</v>
      </c>
      <c r="C19" s="18" t="s">
        <v>81</v>
      </c>
      <c r="D19" s="18"/>
    </row>
    <row r="20" spans="1:4" ht="91.5" x14ac:dyDescent="0.35">
      <c r="A20" s="17" t="s">
        <v>28</v>
      </c>
      <c r="B20" s="10" t="s">
        <v>44</v>
      </c>
      <c r="C20" s="10" t="s">
        <v>43</v>
      </c>
      <c r="D20" s="18"/>
    </row>
    <row r="21" spans="1:4" ht="78.5" x14ac:dyDescent="0.35">
      <c r="A21" s="17" t="s">
        <v>314</v>
      </c>
      <c r="B21" s="10" t="s">
        <v>315</v>
      </c>
      <c r="C21" s="10" t="s">
        <v>88</v>
      </c>
      <c r="D21" s="18"/>
    </row>
    <row r="22" spans="1:4" ht="65.5" x14ac:dyDescent="0.35">
      <c r="A22" s="17" t="s">
        <v>94</v>
      </c>
      <c r="B22" s="10" t="s">
        <v>96</v>
      </c>
      <c r="C22" s="10" t="s">
        <v>104</v>
      </c>
      <c r="D22" s="18"/>
    </row>
    <row r="23" spans="1:4" ht="71.150000000000006" customHeight="1" x14ac:dyDescent="0.35">
      <c r="A23" s="17" t="s">
        <v>25</v>
      </c>
      <c r="B23" s="10" t="s">
        <v>73</v>
      </c>
      <c r="C23" s="10" t="s">
        <v>307</v>
      </c>
      <c r="D23" s="10"/>
    </row>
    <row r="24" spans="1:4" ht="101.5" x14ac:dyDescent="0.35">
      <c r="A24" s="17" t="s">
        <v>108</v>
      </c>
      <c r="B24" s="3" t="s">
        <v>125</v>
      </c>
      <c r="C24" s="2" t="s">
        <v>338</v>
      </c>
    </row>
    <row r="25" spans="1:4" ht="87" x14ac:dyDescent="0.35">
      <c r="A25" s="17" t="s">
        <v>109</v>
      </c>
      <c r="B25" s="3" t="s">
        <v>126</v>
      </c>
      <c r="C25" s="3" t="s">
        <v>300</v>
      </c>
    </row>
    <row r="26" spans="1:4" ht="72.5" x14ac:dyDescent="0.35">
      <c r="A26" s="17" t="s">
        <v>110</v>
      </c>
      <c r="B26" s="3" t="s">
        <v>127</v>
      </c>
      <c r="C26" s="3" t="s">
        <v>347</v>
      </c>
    </row>
    <row r="27" spans="1:4" ht="59.65" customHeight="1" x14ac:dyDescent="0.35">
      <c r="A27" s="17" t="s">
        <v>111</v>
      </c>
      <c r="B27" s="3" t="s">
        <v>128</v>
      </c>
      <c r="C27" s="2" t="s">
        <v>342</v>
      </c>
    </row>
    <row r="28" spans="1:4" ht="72.5" x14ac:dyDescent="0.35">
      <c r="A28" s="17" t="s">
        <v>129</v>
      </c>
      <c r="B28" s="3" t="s">
        <v>130</v>
      </c>
      <c r="C28" s="2" t="s">
        <v>346</v>
      </c>
    </row>
    <row r="29" spans="1:4" ht="58" x14ac:dyDescent="0.35">
      <c r="A29" s="17" t="s">
        <v>112</v>
      </c>
      <c r="B29" s="3" t="s">
        <v>131</v>
      </c>
      <c r="C29" s="2" t="s">
        <v>342</v>
      </c>
    </row>
    <row r="30" spans="1:4" ht="87" x14ac:dyDescent="0.35">
      <c r="A30" s="17" t="s">
        <v>113</v>
      </c>
      <c r="B30" s="3" t="s">
        <v>132</v>
      </c>
      <c r="C30" s="3" t="s">
        <v>338</v>
      </c>
    </row>
    <row r="31" spans="1:4" ht="58" x14ac:dyDescent="0.35">
      <c r="A31" s="17" t="s">
        <v>133</v>
      </c>
      <c r="B31" s="3" t="s">
        <v>134</v>
      </c>
      <c r="C31" s="2" t="s">
        <v>350</v>
      </c>
    </row>
    <row r="32" spans="1:4" ht="72.5" x14ac:dyDescent="0.35">
      <c r="A32" s="17" t="s">
        <v>114</v>
      </c>
      <c r="B32" s="3" t="s">
        <v>136</v>
      </c>
      <c r="C32" s="2" t="s">
        <v>353</v>
      </c>
    </row>
    <row r="33" spans="1:3" ht="58" x14ac:dyDescent="0.35">
      <c r="A33" s="17" t="s">
        <v>137</v>
      </c>
      <c r="B33" s="3" t="s">
        <v>139</v>
      </c>
      <c r="C33" s="2" t="s">
        <v>357</v>
      </c>
    </row>
    <row r="34" spans="1:3" ht="58" x14ac:dyDescent="0.35">
      <c r="A34" s="17" t="s">
        <v>115</v>
      </c>
      <c r="B34" s="3" t="s">
        <v>135</v>
      </c>
      <c r="C34" s="2" t="s">
        <v>361</v>
      </c>
    </row>
    <row r="35" spans="1:3" ht="58" x14ac:dyDescent="0.35">
      <c r="A35" s="17" t="s">
        <v>116</v>
      </c>
      <c r="B35" s="3" t="s">
        <v>138</v>
      </c>
      <c r="C35" s="2" t="s">
        <v>365</v>
      </c>
    </row>
    <row r="36" spans="1:3" ht="43.5" x14ac:dyDescent="0.35">
      <c r="A36" s="17" t="s">
        <v>117</v>
      </c>
      <c r="B36" s="3" t="s">
        <v>140</v>
      </c>
      <c r="C36" s="2" t="s">
        <v>338</v>
      </c>
    </row>
    <row r="37" spans="1:3" ht="87" x14ac:dyDescent="0.35">
      <c r="A37" s="17" t="s">
        <v>118</v>
      </c>
      <c r="B37" s="3" t="s">
        <v>141</v>
      </c>
      <c r="C37" s="2" t="s">
        <v>361</v>
      </c>
    </row>
    <row r="38" spans="1:3" ht="72.5" x14ac:dyDescent="0.35">
      <c r="A38" s="17" t="s">
        <v>119</v>
      </c>
      <c r="B38" s="3" t="s">
        <v>142</v>
      </c>
      <c r="C38" s="2" t="s">
        <v>365</v>
      </c>
    </row>
    <row r="39" spans="1:3" ht="87" x14ac:dyDescent="0.35">
      <c r="A39" s="17" t="s">
        <v>120</v>
      </c>
      <c r="B39" s="3" t="s">
        <v>143</v>
      </c>
      <c r="C39" s="2" t="s">
        <v>301</v>
      </c>
    </row>
    <row r="40" spans="1:3" ht="87" x14ac:dyDescent="0.35">
      <c r="A40" s="17" t="s">
        <v>121</v>
      </c>
      <c r="B40" s="3" t="s">
        <v>144</v>
      </c>
      <c r="C40" s="2" t="s">
        <v>372</v>
      </c>
    </row>
    <row r="41" spans="1:3" ht="72.5" x14ac:dyDescent="0.35">
      <c r="A41" s="17" t="s">
        <v>122</v>
      </c>
      <c r="B41" s="3" t="s">
        <v>145</v>
      </c>
      <c r="C41" s="2" t="s">
        <v>376</v>
      </c>
    </row>
    <row r="42" spans="1:3" ht="87" x14ac:dyDescent="0.35">
      <c r="A42" s="17" t="s">
        <v>123</v>
      </c>
      <c r="B42" s="3" t="s">
        <v>146</v>
      </c>
      <c r="C42" s="2" t="s">
        <v>380</v>
      </c>
    </row>
    <row r="43" spans="1:3" ht="87" x14ac:dyDescent="0.35">
      <c r="A43" s="17" t="s">
        <v>124</v>
      </c>
      <c r="B43" s="3" t="s">
        <v>147</v>
      </c>
      <c r="C43" s="2" t="s">
        <v>384</v>
      </c>
    </row>
    <row r="44" spans="1:3" ht="58" x14ac:dyDescent="0.35">
      <c r="A44" s="17" t="s">
        <v>304</v>
      </c>
      <c r="B44" s="3" t="s">
        <v>305</v>
      </c>
      <c r="C44" s="2" t="s">
        <v>301</v>
      </c>
    </row>
    <row r="45" spans="1:3" ht="72.5" x14ac:dyDescent="0.35">
      <c r="A45" s="17" t="s">
        <v>324</v>
      </c>
      <c r="B45" s="3" t="s">
        <v>328</v>
      </c>
      <c r="C45" s="3" t="s">
        <v>332</v>
      </c>
    </row>
    <row r="46" spans="1:3" ht="87" x14ac:dyDescent="0.35">
      <c r="A46" s="17" t="s">
        <v>424</v>
      </c>
      <c r="B46" s="3" t="s">
        <v>431</v>
      </c>
      <c r="C46" s="3" t="s">
        <v>443</v>
      </c>
    </row>
    <row r="47" spans="1:3" ht="58" x14ac:dyDescent="0.35">
      <c r="A47" s="17" t="s">
        <v>425</v>
      </c>
      <c r="B47" s="3" t="s">
        <v>426</v>
      </c>
      <c r="C47" s="3" t="s">
        <v>449</v>
      </c>
    </row>
  </sheetData>
  <mergeCells count="1">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85D69-A3E4-4AD2-AA0C-5E48D06546B6}">
  <dimension ref="A1:B13"/>
  <sheetViews>
    <sheetView tabSelected="1" workbookViewId="0"/>
  </sheetViews>
  <sheetFormatPr defaultRowHeight="14.5" x14ac:dyDescent="0.35"/>
  <cols>
    <col min="1" max="1" width="18.81640625" customWidth="1"/>
    <col min="2" max="2" width="36.26953125" customWidth="1"/>
  </cols>
  <sheetData>
    <row r="1" spans="1:2" x14ac:dyDescent="0.35">
      <c r="A1" s="14" t="s">
        <v>58</v>
      </c>
      <c r="B1" s="14" t="s">
        <v>59</v>
      </c>
    </row>
    <row r="2" spans="1:2" x14ac:dyDescent="0.35">
      <c r="A2" s="13" t="s">
        <v>60</v>
      </c>
      <c r="B2" s="2" t="s">
        <v>61</v>
      </c>
    </row>
    <row r="3" spans="1:2" x14ac:dyDescent="0.35">
      <c r="A3" s="13" t="s">
        <v>62</v>
      </c>
      <c r="B3" s="2" t="s">
        <v>570</v>
      </c>
    </row>
    <row r="4" spans="1:2" x14ac:dyDescent="0.35">
      <c r="A4" s="13" t="s">
        <v>63</v>
      </c>
      <c r="B4" s="12">
        <v>44616</v>
      </c>
    </row>
    <row r="5" spans="1:2" ht="72.5" x14ac:dyDescent="0.35">
      <c r="A5" s="13" t="s">
        <v>64</v>
      </c>
      <c r="B5" s="3" t="s">
        <v>394</v>
      </c>
    </row>
    <row r="7" spans="1:2" x14ac:dyDescent="0.35">
      <c r="A7" s="104" t="s">
        <v>65</v>
      </c>
      <c r="B7" s="104"/>
    </row>
    <row r="8" spans="1:2" ht="29" x14ac:dyDescent="0.35">
      <c r="A8" s="15" t="s">
        <v>445</v>
      </c>
      <c r="B8" s="3" t="s">
        <v>448</v>
      </c>
    </row>
    <row r="9" spans="1:2" ht="43.5" x14ac:dyDescent="0.35">
      <c r="A9" s="15" t="s">
        <v>66</v>
      </c>
      <c r="B9" s="3" t="s">
        <v>572</v>
      </c>
    </row>
    <row r="10" spans="1:2" ht="29" x14ac:dyDescent="0.35">
      <c r="A10" s="15" t="s">
        <v>446</v>
      </c>
      <c r="B10" s="3" t="s">
        <v>452</v>
      </c>
    </row>
    <row r="11" spans="1:2" ht="29" x14ac:dyDescent="0.35">
      <c r="A11" s="15" t="s">
        <v>450</v>
      </c>
      <c r="B11" s="3" t="s">
        <v>451</v>
      </c>
    </row>
    <row r="12" spans="1:2" ht="29" x14ac:dyDescent="0.35">
      <c r="A12" s="15" t="s">
        <v>441</v>
      </c>
      <c r="B12" s="3" t="s">
        <v>447</v>
      </c>
    </row>
    <row r="13" spans="1:2" ht="58" x14ac:dyDescent="0.35">
      <c r="A13" s="15" t="s">
        <v>515</v>
      </c>
      <c r="B13" s="3" t="s">
        <v>516</v>
      </c>
    </row>
  </sheetData>
  <mergeCells count="1">
    <mergeCell ref="A7:B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D699-64CB-4F0E-A814-52241EC1ADAF}">
  <dimension ref="A1:F48"/>
  <sheetViews>
    <sheetView zoomScaleNormal="100" workbookViewId="0">
      <selection activeCell="A2" sqref="A2"/>
    </sheetView>
  </sheetViews>
  <sheetFormatPr defaultRowHeight="14.5" x14ac:dyDescent="0.35"/>
  <cols>
    <col min="1" max="1" width="33.54296875" style="3" customWidth="1"/>
    <col min="2" max="2" width="74.7265625" style="3" customWidth="1"/>
    <col min="3" max="3" width="55.81640625" style="2" customWidth="1"/>
    <col min="4" max="4" width="31.1796875" style="2" customWidth="1"/>
    <col min="6" max="6" width="28.7265625" customWidth="1"/>
  </cols>
  <sheetData>
    <row r="1" spans="1:6" s="1" customFormat="1" x14ac:dyDescent="0.35">
      <c r="A1" s="103" t="s">
        <v>23</v>
      </c>
      <c r="B1" s="103"/>
      <c r="C1" s="103"/>
      <c r="D1" s="103"/>
    </row>
    <row r="2" spans="1:6" s="1" customFormat="1" ht="23.65" customHeight="1" x14ac:dyDescent="0.35">
      <c r="A2" s="11" t="s">
        <v>22</v>
      </c>
      <c r="B2" s="11" t="s">
        <v>0</v>
      </c>
      <c r="C2" s="11" t="s">
        <v>40</v>
      </c>
      <c r="D2" s="16" t="s">
        <v>24</v>
      </c>
    </row>
    <row r="3" spans="1:6" ht="39.5" x14ac:dyDescent="0.35">
      <c r="A3" s="17" t="s">
        <v>85</v>
      </c>
      <c r="B3" s="10" t="s">
        <v>87</v>
      </c>
      <c r="C3" s="10" t="s">
        <v>213</v>
      </c>
      <c r="D3" s="18"/>
      <c r="F3" s="1"/>
    </row>
    <row r="4" spans="1:6" ht="78.5" x14ac:dyDescent="0.35">
      <c r="A4" s="17" t="s">
        <v>37</v>
      </c>
      <c r="B4" s="10" t="s">
        <v>79</v>
      </c>
      <c r="C4" s="10" t="s">
        <v>80</v>
      </c>
      <c r="D4" s="18"/>
      <c r="F4" s="1"/>
    </row>
    <row r="5" spans="1:6" ht="52.5" x14ac:dyDescent="0.35">
      <c r="A5" s="17" t="s">
        <v>137</v>
      </c>
      <c r="B5" s="10" t="s">
        <v>139</v>
      </c>
      <c r="C5" s="18" t="s">
        <v>357</v>
      </c>
      <c r="F5" s="1"/>
    </row>
    <row r="6" spans="1:6" ht="87" x14ac:dyDescent="0.35">
      <c r="A6" s="17" t="s">
        <v>109</v>
      </c>
      <c r="B6" s="3" t="s">
        <v>126</v>
      </c>
      <c r="C6" s="10" t="s">
        <v>300</v>
      </c>
      <c r="F6" s="1"/>
    </row>
    <row r="7" spans="1:6" ht="52.5" x14ac:dyDescent="0.35">
      <c r="A7" s="17" t="s">
        <v>304</v>
      </c>
      <c r="B7" s="10" t="s">
        <v>305</v>
      </c>
      <c r="C7" s="18" t="s">
        <v>301</v>
      </c>
    </row>
    <row r="8" spans="1:6" ht="78.5" x14ac:dyDescent="0.35">
      <c r="A8" s="17" t="s">
        <v>34</v>
      </c>
      <c r="B8" s="10" t="s">
        <v>458</v>
      </c>
      <c r="C8" s="10" t="s">
        <v>214</v>
      </c>
      <c r="D8" s="18"/>
    </row>
    <row r="9" spans="1:6" ht="65.5" x14ac:dyDescent="0.35">
      <c r="A9" s="17" t="s">
        <v>122</v>
      </c>
      <c r="B9" s="10" t="s">
        <v>145</v>
      </c>
      <c r="C9" s="18" t="s">
        <v>376</v>
      </c>
    </row>
    <row r="10" spans="1:6" ht="65.5" x14ac:dyDescent="0.35">
      <c r="A10" s="17" t="s">
        <v>113</v>
      </c>
      <c r="B10" s="10" t="s">
        <v>132</v>
      </c>
      <c r="C10" s="10" t="s">
        <v>338</v>
      </c>
    </row>
    <row r="11" spans="1:6" ht="117.5" x14ac:dyDescent="0.35">
      <c r="A11" s="17" t="s">
        <v>526</v>
      </c>
      <c r="B11" s="10" t="s">
        <v>93</v>
      </c>
      <c r="C11" s="10" t="s">
        <v>459</v>
      </c>
      <c r="D11" s="18"/>
    </row>
    <row r="12" spans="1:6" ht="65.5" x14ac:dyDescent="0.35">
      <c r="A12" s="17" t="s">
        <v>110</v>
      </c>
      <c r="B12" s="10" t="s">
        <v>127</v>
      </c>
      <c r="C12" s="10" t="s">
        <v>347</v>
      </c>
    </row>
    <row r="13" spans="1:6" ht="65.5" x14ac:dyDescent="0.35">
      <c r="A13" s="17" t="s">
        <v>123</v>
      </c>
      <c r="B13" s="10" t="s">
        <v>146</v>
      </c>
      <c r="C13" s="18" t="s">
        <v>380</v>
      </c>
    </row>
    <row r="14" spans="1:6" ht="104.5" x14ac:dyDescent="0.35">
      <c r="A14" s="17" t="s">
        <v>42</v>
      </c>
      <c r="B14" s="10" t="s">
        <v>90</v>
      </c>
      <c r="C14" s="10" t="s">
        <v>215</v>
      </c>
      <c r="D14" s="18"/>
    </row>
    <row r="15" spans="1:6" ht="52.5" x14ac:dyDescent="0.35">
      <c r="A15" s="17" t="s">
        <v>112</v>
      </c>
      <c r="B15" s="10" t="s">
        <v>131</v>
      </c>
      <c r="C15" s="18" t="s">
        <v>342</v>
      </c>
    </row>
    <row r="16" spans="1:6" ht="65.5" x14ac:dyDescent="0.35">
      <c r="A16" s="17" t="s">
        <v>119</v>
      </c>
      <c r="B16" s="10" t="s">
        <v>142</v>
      </c>
      <c r="C16" s="18" t="s">
        <v>365</v>
      </c>
    </row>
    <row r="17" spans="1:4" ht="78.5" x14ac:dyDescent="0.35">
      <c r="A17" s="17" t="s">
        <v>36</v>
      </c>
      <c r="B17" s="10" t="s">
        <v>68</v>
      </c>
      <c r="C17" s="10" t="s">
        <v>67</v>
      </c>
      <c r="D17" s="18"/>
    </row>
    <row r="18" spans="1:4" ht="65.5" x14ac:dyDescent="0.35">
      <c r="A18" s="17" t="s">
        <v>124</v>
      </c>
      <c r="B18" s="10" t="s">
        <v>147</v>
      </c>
      <c r="C18" s="18" t="s">
        <v>384</v>
      </c>
    </row>
    <row r="19" spans="1:4" ht="39.5" x14ac:dyDescent="0.35">
      <c r="A19" s="17" t="s">
        <v>111</v>
      </c>
      <c r="B19" s="10" t="s">
        <v>128</v>
      </c>
      <c r="C19" s="18" t="s">
        <v>342</v>
      </c>
    </row>
    <row r="20" spans="1:4" ht="39.5" x14ac:dyDescent="0.35">
      <c r="A20" s="17" t="s">
        <v>117</v>
      </c>
      <c r="B20" s="10" t="s">
        <v>140</v>
      </c>
      <c r="C20" s="18" t="s">
        <v>338</v>
      </c>
    </row>
    <row r="21" spans="1:4" ht="65.5" x14ac:dyDescent="0.35">
      <c r="A21" s="17" t="s">
        <v>39</v>
      </c>
      <c r="B21" s="10" t="s">
        <v>457</v>
      </c>
      <c r="C21" s="10" t="s">
        <v>99</v>
      </c>
      <c r="D21" s="18"/>
    </row>
    <row r="22" spans="1:4" ht="65.5" x14ac:dyDescent="0.35">
      <c r="A22" s="17" t="s">
        <v>32</v>
      </c>
      <c r="B22" s="10" t="s">
        <v>50</v>
      </c>
      <c r="C22" s="10" t="s">
        <v>216</v>
      </c>
      <c r="D22" s="18"/>
    </row>
    <row r="23" spans="1:4" ht="52.5" x14ac:dyDescent="0.35">
      <c r="A23" s="17" t="s">
        <v>529</v>
      </c>
      <c r="B23" s="10" t="s">
        <v>530</v>
      </c>
      <c r="C23" s="10"/>
      <c r="D23" s="18"/>
    </row>
    <row r="24" spans="1:4" ht="65.5" x14ac:dyDescent="0.35">
      <c r="A24" s="17" t="s">
        <v>30</v>
      </c>
      <c r="B24" s="10" t="s">
        <v>47</v>
      </c>
      <c r="C24" s="10" t="s">
        <v>48</v>
      </c>
      <c r="D24" s="18"/>
    </row>
    <row r="25" spans="1:4" ht="71.150000000000006" customHeight="1" x14ac:dyDescent="0.35">
      <c r="A25" s="17" t="s">
        <v>108</v>
      </c>
      <c r="B25" s="10" t="s">
        <v>125</v>
      </c>
      <c r="C25" s="18" t="s">
        <v>338</v>
      </c>
    </row>
    <row r="26" spans="1:4" ht="65.5" x14ac:dyDescent="0.35">
      <c r="A26" s="17" t="s">
        <v>129</v>
      </c>
      <c r="B26" s="10" t="s">
        <v>130</v>
      </c>
      <c r="C26" s="18" t="s">
        <v>346</v>
      </c>
    </row>
    <row r="27" spans="1:4" ht="65.5" x14ac:dyDescent="0.35">
      <c r="A27" s="17" t="s">
        <v>33</v>
      </c>
      <c r="B27" s="10" t="s">
        <v>75</v>
      </c>
      <c r="C27" s="10" t="s">
        <v>52</v>
      </c>
      <c r="D27" s="18"/>
    </row>
    <row r="28" spans="1:4" ht="65.5" x14ac:dyDescent="0.35">
      <c r="A28" s="17" t="s">
        <v>114</v>
      </c>
      <c r="B28" s="10" t="s">
        <v>136</v>
      </c>
      <c r="C28" s="18" t="s">
        <v>353</v>
      </c>
    </row>
    <row r="29" spans="1:4" ht="59.65" customHeight="1" x14ac:dyDescent="0.35">
      <c r="A29" s="17" t="s">
        <v>121</v>
      </c>
      <c r="B29" s="10" t="s">
        <v>144</v>
      </c>
      <c r="C29" s="18" t="s">
        <v>372</v>
      </c>
    </row>
    <row r="30" spans="1:4" ht="78.5" x14ac:dyDescent="0.35">
      <c r="A30" s="17" t="s">
        <v>120</v>
      </c>
      <c r="B30" s="10" t="s">
        <v>143</v>
      </c>
      <c r="C30" s="18" t="s">
        <v>301</v>
      </c>
    </row>
    <row r="31" spans="1:4" ht="39.5" x14ac:dyDescent="0.35">
      <c r="A31" s="17" t="s">
        <v>116</v>
      </c>
      <c r="B31" s="10" t="s">
        <v>138</v>
      </c>
      <c r="C31" s="18" t="s">
        <v>365</v>
      </c>
    </row>
    <row r="32" spans="1:4" ht="65.5" x14ac:dyDescent="0.35">
      <c r="A32" s="17" t="s">
        <v>118</v>
      </c>
      <c r="B32" s="10" t="s">
        <v>141</v>
      </c>
      <c r="C32" s="18" t="s">
        <v>361</v>
      </c>
    </row>
    <row r="33" spans="1:4" ht="39.5" x14ac:dyDescent="0.35">
      <c r="A33" s="17" t="s">
        <v>115</v>
      </c>
      <c r="B33" s="10" t="s">
        <v>135</v>
      </c>
      <c r="C33" s="18" t="s">
        <v>361</v>
      </c>
    </row>
    <row r="34" spans="1:4" ht="65.5" x14ac:dyDescent="0.35">
      <c r="A34" s="17" t="s">
        <v>31</v>
      </c>
      <c r="B34" s="10" t="s">
        <v>74</v>
      </c>
      <c r="C34" s="10" t="s">
        <v>53</v>
      </c>
      <c r="D34" s="18"/>
    </row>
    <row r="35" spans="1:4" ht="104.5" x14ac:dyDescent="0.35">
      <c r="A35" s="17" t="s">
        <v>29</v>
      </c>
      <c r="B35" s="10" t="s">
        <v>45</v>
      </c>
      <c r="C35" s="10" t="s">
        <v>46</v>
      </c>
      <c r="D35" s="18"/>
    </row>
    <row r="36" spans="1:4" ht="104.5" x14ac:dyDescent="0.35">
      <c r="A36" s="17" t="s">
        <v>72</v>
      </c>
      <c r="B36" s="10" t="s">
        <v>77</v>
      </c>
      <c r="C36" s="10" t="s">
        <v>323</v>
      </c>
      <c r="D36" s="18"/>
    </row>
    <row r="37" spans="1:4" ht="52.5" x14ac:dyDescent="0.35">
      <c r="A37" s="17" t="s">
        <v>531</v>
      </c>
      <c r="B37" s="10" t="s">
        <v>532</v>
      </c>
      <c r="C37" s="10" t="s">
        <v>547</v>
      </c>
      <c r="D37" s="18"/>
    </row>
    <row r="38" spans="1:4" ht="91.5" x14ac:dyDescent="0.35">
      <c r="A38" s="17" t="s">
        <v>35</v>
      </c>
      <c r="B38" s="10" t="s">
        <v>76</v>
      </c>
      <c r="C38" s="10" t="s">
        <v>548</v>
      </c>
      <c r="D38" s="18"/>
    </row>
    <row r="39" spans="1:4" ht="78.5" x14ac:dyDescent="0.35">
      <c r="A39" s="17" t="s">
        <v>95</v>
      </c>
      <c r="B39" s="10" t="s">
        <v>97</v>
      </c>
      <c r="C39" s="10" t="s">
        <v>103</v>
      </c>
      <c r="D39" s="18"/>
    </row>
    <row r="40" spans="1:4" ht="78.5" x14ac:dyDescent="0.35">
      <c r="A40" s="17" t="s">
        <v>38</v>
      </c>
      <c r="B40" s="10" t="s">
        <v>84</v>
      </c>
      <c r="C40" s="18" t="s">
        <v>81</v>
      </c>
      <c r="D40" s="18"/>
    </row>
    <row r="41" spans="1:4" ht="91.5" x14ac:dyDescent="0.35">
      <c r="A41" s="17" t="s">
        <v>28</v>
      </c>
      <c r="B41" s="10" t="s">
        <v>44</v>
      </c>
      <c r="C41" s="10" t="s">
        <v>43</v>
      </c>
      <c r="D41" s="18"/>
    </row>
    <row r="42" spans="1:4" ht="78.5" x14ac:dyDescent="0.35">
      <c r="A42" s="17" t="s">
        <v>314</v>
      </c>
      <c r="B42" s="10" t="s">
        <v>315</v>
      </c>
      <c r="C42" s="10" t="s">
        <v>88</v>
      </c>
      <c r="D42" s="18"/>
    </row>
    <row r="43" spans="1:4" ht="91.5" x14ac:dyDescent="0.35">
      <c r="A43" s="17" t="s">
        <v>540</v>
      </c>
      <c r="B43" s="10" t="s">
        <v>571</v>
      </c>
      <c r="C43" s="10" t="s">
        <v>543</v>
      </c>
    </row>
    <row r="44" spans="1:4" ht="52.5" x14ac:dyDescent="0.35">
      <c r="A44" s="17" t="s">
        <v>324</v>
      </c>
      <c r="B44" s="10" t="s">
        <v>328</v>
      </c>
      <c r="C44" s="10" t="s">
        <v>332</v>
      </c>
    </row>
    <row r="45" spans="1:4" ht="52.5" x14ac:dyDescent="0.35">
      <c r="A45" s="17" t="s">
        <v>133</v>
      </c>
      <c r="B45" s="10" t="s">
        <v>134</v>
      </c>
      <c r="C45" s="18" t="s">
        <v>350</v>
      </c>
    </row>
    <row r="46" spans="1:4" ht="65.5" x14ac:dyDescent="0.35">
      <c r="A46" s="17" t="s">
        <v>94</v>
      </c>
      <c r="B46" s="10" t="s">
        <v>96</v>
      </c>
      <c r="C46" s="10" t="s">
        <v>104</v>
      </c>
      <c r="D46" s="18"/>
    </row>
    <row r="47" spans="1:4" ht="65.5" x14ac:dyDescent="0.35">
      <c r="A47" s="17" t="s">
        <v>476</v>
      </c>
      <c r="B47" s="10" t="s">
        <v>518</v>
      </c>
      <c r="C47" s="18" t="s">
        <v>71</v>
      </c>
      <c r="D47" s="18" t="s">
        <v>460</v>
      </c>
    </row>
    <row r="48" spans="1:4" ht="65.5" x14ac:dyDescent="0.35">
      <c r="A48" s="17" t="s">
        <v>25</v>
      </c>
      <c r="B48" s="10" t="s">
        <v>73</v>
      </c>
      <c r="C48" s="10" t="s">
        <v>307</v>
      </c>
      <c r="D48" s="10"/>
    </row>
  </sheetData>
  <sortState xmlns:xlrd2="http://schemas.microsoft.com/office/spreadsheetml/2017/richdata2" ref="A4:D48">
    <sortCondition ref="A3:A48"/>
  </sortState>
  <mergeCells count="1">
    <mergeCell ref="A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EB3C-09F1-4C72-A161-70B7C9A72EA0}">
  <dimension ref="A1:G12"/>
  <sheetViews>
    <sheetView zoomScale="90" zoomScaleNormal="90" workbookViewId="0"/>
  </sheetViews>
  <sheetFormatPr defaultRowHeight="14.5" x14ac:dyDescent="0.35"/>
  <cols>
    <col min="1" max="1" width="17.54296875" customWidth="1"/>
    <col min="2" max="2" width="102.1796875" style="1" customWidth="1"/>
    <col min="3" max="3" width="13.81640625" style="1" customWidth="1"/>
    <col min="4" max="4" width="13.81640625" customWidth="1"/>
    <col min="5" max="5" width="13.81640625" style="1" customWidth="1"/>
    <col min="7" max="7" width="8.26953125" customWidth="1"/>
  </cols>
  <sheetData>
    <row r="1" spans="1:7" x14ac:dyDescent="0.35">
      <c r="A1" s="5" t="s">
        <v>1</v>
      </c>
      <c r="B1" s="75" t="s">
        <v>0</v>
      </c>
      <c r="C1" s="4" t="s">
        <v>512</v>
      </c>
      <c r="D1" s="6" t="s">
        <v>513</v>
      </c>
      <c r="E1" s="9" t="s">
        <v>514</v>
      </c>
      <c r="F1">
        <v>0</v>
      </c>
    </row>
    <row r="2" spans="1:7" ht="30" customHeight="1" x14ac:dyDescent="0.35">
      <c r="A2" s="19" t="s">
        <v>6</v>
      </c>
      <c r="B2" s="20" t="s">
        <v>502</v>
      </c>
      <c r="C2" s="7"/>
      <c r="D2" s="8"/>
      <c r="E2" s="7"/>
      <c r="F2" s="2" t="s">
        <v>100</v>
      </c>
      <c r="G2" s="2" t="s">
        <v>101</v>
      </c>
    </row>
    <row r="3" spans="1:7" ht="30" customHeight="1" x14ac:dyDescent="0.35">
      <c r="A3" s="19" t="s">
        <v>2</v>
      </c>
      <c r="B3" s="20" t="s">
        <v>503</v>
      </c>
      <c r="C3" s="4" t="s">
        <v>21</v>
      </c>
      <c r="D3" s="6"/>
      <c r="E3" s="9" t="s">
        <v>20</v>
      </c>
    </row>
    <row r="4" spans="1:7" ht="30" customHeight="1" x14ac:dyDescent="0.35">
      <c r="A4" s="19" t="s">
        <v>5</v>
      </c>
      <c r="B4" s="20" t="s">
        <v>504</v>
      </c>
      <c r="C4" s="4" t="s">
        <v>9</v>
      </c>
      <c r="D4" s="6" t="s">
        <v>8</v>
      </c>
      <c r="E4" s="9" t="s">
        <v>16</v>
      </c>
    </row>
    <row r="5" spans="1:7" ht="30" customHeight="1" x14ac:dyDescent="0.35">
      <c r="A5" s="19" t="s">
        <v>463</v>
      </c>
      <c r="B5" s="20" t="s">
        <v>505</v>
      </c>
      <c r="C5" s="4" t="s">
        <v>465</v>
      </c>
      <c r="D5" s="6" t="s">
        <v>466</v>
      </c>
      <c r="E5" s="9" t="s">
        <v>467</v>
      </c>
      <c r="F5" s="2" t="s">
        <v>10</v>
      </c>
    </row>
    <row r="6" spans="1:7" ht="30" customHeight="1" x14ac:dyDescent="0.35">
      <c r="A6" s="19" t="s">
        <v>464</v>
      </c>
      <c r="B6" s="20" t="s">
        <v>506</v>
      </c>
      <c r="C6" s="4" t="s">
        <v>481</v>
      </c>
      <c r="D6" s="6" t="s">
        <v>480</v>
      </c>
      <c r="E6" s="9" t="s">
        <v>482</v>
      </c>
      <c r="F6" s="2"/>
    </row>
    <row r="7" spans="1:7" ht="30" customHeight="1" x14ac:dyDescent="0.35">
      <c r="A7" s="19" t="s">
        <v>3</v>
      </c>
      <c r="B7" s="20" t="s">
        <v>507</v>
      </c>
      <c r="C7" s="4" t="s">
        <v>19</v>
      </c>
      <c r="D7" s="6" t="s">
        <v>17</v>
      </c>
      <c r="E7" s="9" t="s">
        <v>18</v>
      </c>
      <c r="F7" s="2" t="s">
        <v>10</v>
      </c>
    </row>
    <row r="8" spans="1:7" ht="30" customHeight="1" x14ac:dyDescent="0.35">
      <c r="A8" s="19" t="s">
        <v>4</v>
      </c>
      <c r="B8" s="20" t="s">
        <v>508</v>
      </c>
      <c r="C8" s="4" t="s">
        <v>11</v>
      </c>
      <c r="D8" s="6" t="s">
        <v>12</v>
      </c>
      <c r="E8" s="9" t="s">
        <v>13</v>
      </c>
    </row>
    <row r="9" spans="1:7" ht="30" customHeight="1" x14ac:dyDescent="0.35">
      <c r="A9" s="19" t="s">
        <v>14</v>
      </c>
      <c r="B9" s="20" t="s">
        <v>511</v>
      </c>
      <c r="C9" s="4" t="s">
        <v>15</v>
      </c>
      <c r="D9" s="21" t="s">
        <v>509</v>
      </c>
      <c r="E9" s="9" t="s">
        <v>510</v>
      </c>
    </row>
    <row r="10" spans="1:7" ht="30" customHeight="1" x14ac:dyDescent="0.35">
      <c r="C10"/>
      <c r="E10"/>
    </row>
    <row r="12" spans="1:7" ht="48" customHeight="1" x14ac:dyDescent="0.35">
      <c r="A12" t="s">
        <v>7</v>
      </c>
      <c r="B12" s="105" t="s">
        <v>442</v>
      </c>
      <c r="C12" s="105"/>
      <c r="D12" s="105"/>
      <c r="E12" s="105"/>
    </row>
  </sheetData>
  <mergeCells count="1">
    <mergeCell ref="B12:E12"/>
  </mergeCells>
  <phoneticPr fontId="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3BFB4-271D-49B7-97D8-38D8E80DB1B0}">
  <dimension ref="A1:N51"/>
  <sheetViews>
    <sheetView zoomScale="55" zoomScaleNormal="55" workbookViewId="0">
      <pane ySplit="2" topLeftCell="A3" activePane="bottomLeft" state="frozen"/>
      <selection pane="bottomLeft" sqref="A1:B1"/>
    </sheetView>
  </sheetViews>
  <sheetFormatPr defaultRowHeight="14.5" x14ac:dyDescent="0.35"/>
  <cols>
    <col min="1" max="1" width="17.26953125" customWidth="1"/>
    <col min="2" max="2" width="86.1796875" customWidth="1"/>
    <col min="3" max="3" width="17.7265625" customWidth="1"/>
    <col min="4" max="4" width="17.26953125" style="1" customWidth="1"/>
    <col min="5" max="7" width="13.54296875" style="1" customWidth="1"/>
    <col min="8" max="8" width="16.1796875" style="1" customWidth="1"/>
    <col min="9" max="10" width="13.54296875" style="1" customWidth="1"/>
    <col min="11" max="11" width="93.26953125" customWidth="1"/>
    <col min="12" max="12" width="12.81640625" style="26" customWidth="1"/>
    <col min="13" max="14" width="53.1796875" style="1" customWidth="1"/>
  </cols>
  <sheetData>
    <row r="1" spans="1:14" ht="24" thickBot="1" x14ac:dyDescent="0.6">
      <c r="A1" s="106" t="s">
        <v>386</v>
      </c>
      <c r="B1" s="107"/>
      <c r="C1" s="107" t="s">
        <v>387</v>
      </c>
      <c r="D1" s="107"/>
      <c r="E1" s="107"/>
      <c r="F1" s="107"/>
      <c r="G1" s="107"/>
      <c r="H1" s="107"/>
      <c r="I1" s="107"/>
      <c r="J1" s="107"/>
      <c r="K1" s="108" t="s">
        <v>0</v>
      </c>
      <c r="L1" s="109"/>
    </row>
    <row r="2" spans="1:14" ht="29.5" thickBot="1" x14ac:dyDescent="0.4">
      <c r="A2" s="55" t="s">
        <v>385</v>
      </c>
      <c r="B2" s="56" t="s">
        <v>471</v>
      </c>
      <c r="C2" s="57" t="s">
        <v>6</v>
      </c>
      <c r="D2" s="58" t="s">
        <v>2</v>
      </c>
      <c r="E2" s="59" t="s">
        <v>5</v>
      </c>
      <c r="F2" s="59" t="s">
        <v>463</v>
      </c>
      <c r="G2" s="59" t="s">
        <v>464</v>
      </c>
      <c r="H2" s="59" t="s">
        <v>3</v>
      </c>
      <c r="I2" s="59" t="s">
        <v>4</v>
      </c>
      <c r="J2" s="60" t="s">
        <v>14</v>
      </c>
      <c r="K2" s="61" t="s">
        <v>0</v>
      </c>
      <c r="L2" s="85" t="s">
        <v>390</v>
      </c>
      <c r="M2" s="42"/>
      <c r="N2" s="42"/>
    </row>
    <row r="3" spans="1:14" ht="101.5" x14ac:dyDescent="0.35">
      <c r="A3" s="63" t="s">
        <v>85</v>
      </c>
      <c r="B3" s="39" t="s">
        <v>473</v>
      </c>
      <c r="C3" s="40" t="s">
        <v>100</v>
      </c>
      <c r="D3" s="27">
        <v>3</v>
      </c>
      <c r="E3" s="24">
        <v>3</v>
      </c>
      <c r="F3" s="24">
        <v>3</v>
      </c>
      <c r="G3" s="23">
        <v>2</v>
      </c>
      <c r="H3" s="25">
        <v>1</v>
      </c>
      <c r="I3" s="24">
        <v>3</v>
      </c>
      <c r="J3" s="28">
        <v>3</v>
      </c>
      <c r="K3" s="86" t="s">
        <v>468</v>
      </c>
      <c r="L3" s="91">
        <f t="shared" ref="L3:L29" si="0">SUM(D3:J3)</f>
        <v>18</v>
      </c>
    </row>
    <row r="4" spans="1:14" ht="85.5" customHeight="1" x14ac:dyDescent="0.35">
      <c r="A4" s="64" t="s">
        <v>37</v>
      </c>
      <c r="B4" s="35" t="s">
        <v>79</v>
      </c>
      <c r="C4" s="41" t="s">
        <v>101</v>
      </c>
      <c r="D4" s="27">
        <v>3</v>
      </c>
      <c r="E4" s="23">
        <v>2</v>
      </c>
      <c r="F4" s="25">
        <v>1</v>
      </c>
      <c r="G4" s="24">
        <v>3</v>
      </c>
      <c r="H4" s="25">
        <v>1</v>
      </c>
      <c r="I4" s="24">
        <v>3</v>
      </c>
      <c r="J4" s="29">
        <v>1</v>
      </c>
      <c r="K4" s="87" t="s">
        <v>388</v>
      </c>
      <c r="L4" s="92">
        <f t="shared" si="0"/>
        <v>14</v>
      </c>
    </row>
    <row r="5" spans="1:14" ht="85.5" customHeight="1" x14ac:dyDescent="0.35">
      <c r="A5" s="64" t="s">
        <v>461</v>
      </c>
      <c r="B5" s="35" t="s">
        <v>126</v>
      </c>
      <c r="C5" s="41" t="s">
        <v>100</v>
      </c>
      <c r="D5" s="27">
        <v>3</v>
      </c>
      <c r="E5" s="23">
        <v>2</v>
      </c>
      <c r="F5" s="24">
        <v>3</v>
      </c>
      <c r="G5" s="25">
        <v>1</v>
      </c>
      <c r="H5" s="23">
        <v>2</v>
      </c>
      <c r="I5" s="23">
        <v>2</v>
      </c>
      <c r="J5" s="28">
        <v>3</v>
      </c>
      <c r="K5" s="87" t="s">
        <v>469</v>
      </c>
      <c r="L5" s="92">
        <f t="shared" si="0"/>
        <v>16</v>
      </c>
    </row>
    <row r="6" spans="1:14" ht="85.5" customHeight="1" x14ac:dyDescent="0.35">
      <c r="A6" s="64" t="s">
        <v>304</v>
      </c>
      <c r="B6" s="35" t="s">
        <v>474</v>
      </c>
      <c r="C6" s="41" t="s">
        <v>27</v>
      </c>
      <c r="D6" s="27">
        <v>3</v>
      </c>
      <c r="E6" s="24">
        <v>3</v>
      </c>
      <c r="F6" s="23">
        <v>2</v>
      </c>
      <c r="G6" s="24">
        <v>3</v>
      </c>
      <c r="H6" s="23">
        <v>2</v>
      </c>
      <c r="I6" s="23">
        <v>2</v>
      </c>
      <c r="J6" s="32">
        <v>2</v>
      </c>
      <c r="K6" s="87" t="s">
        <v>522</v>
      </c>
      <c r="L6" s="92">
        <f t="shared" si="0"/>
        <v>17</v>
      </c>
    </row>
    <row r="7" spans="1:14" ht="85.5" customHeight="1" x14ac:dyDescent="0.35">
      <c r="A7" s="64" t="s">
        <v>122</v>
      </c>
      <c r="B7" s="39" t="s">
        <v>519</v>
      </c>
      <c r="C7" s="41" t="s">
        <v>100</v>
      </c>
      <c r="D7" s="27">
        <v>3</v>
      </c>
      <c r="E7" s="24">
        <v>3</v>
      </c>
      <c r="F7" s="24">
        <v>3</v>
      </c>
      <c r="G7" s="23">
        <v>2</v>
      </c>
      <c r="H7" s="23">
        <v>2</v>
      </c>
      <c r="I7" s="24">
        <v>3</v>
      </c>
      <c r="J7" s="28">
        <v>3</v>
      </c>
      <c r="K7" s="87" t="s">
        <v>399</v>
      </c>
      <c r="L7" s="92">
        <f t="shared" si="0"/>
        <v>19</v>
      </c>
    </row>
    <row r="8" spans="1:14" ht="85.5" customHeight="1" x14ac:dyDescent="0.35">
      <c r="A8" s="64" t="s">
        <v>113</v>
      </c>
      <c r="B8" s="35" t="s">
        <v>132</v>
      </c>
      <c r="C8" s="41" t="s">
        <v>100</v>
      </c>
      <c r="D8" s="23">
        <v>2</v>
      </c>
      <c r="E8" s="24">
        <v>3</v>
      </c>
      <c r="F8" s="23">
        <v>2</v>
      </c>
      <c r="G8" s="25">
        <v>1</v>
      </c>
      <c r="H8" s="23">
        <v>2</v>
      </c>
      <c r="I8" s="23">
        <v>2</v>
      </c>
      <c r="J8" s="28">
        <v>3</v>
      </c>
      <c r="K8" s="87" t="s">
        <v>539</v>
      </c>
      <c r="L8" s="92">
        <f t="shared" si="0"/>
        <v>15</v>
      </c>
    </row>
    <row r="9" spans="1:14" ht="85.5" customHeight="1" x14ac:dyDescent="0.35">
      <c r="A9" s="64" t="s">
        <v>119</v>
      </c>
      <c r="B9" s="35" t="s">
        <v>142</v>
      </c>
      <c r="C9" s="41" t="s">
        <v>100</v>
      </c>
      <c r="D9" s="27">
        <v>3</v>
      </c>
      <c r="E9" s="24">
        <v>3</v>
      </c>
      <c r="F9" s="24">
        <v>3</v>
      </c>
      <c r="G9" s="25">
        <v>1</v>
      </c>
      <c r="H9" s="23">
        <v>2</v>
      </c>
      <c r="I9" s="23">
        <v>2</v>
      </c>
      <c r="J9" s="28">
        <v>3</v>
      </c>
      <c r="K9" s="87" t="s">
        <v>402</v>
      </c>
      <c r="L9" s="92">
        <f t="shared" si="0"/>
        <v>17</v>
      </c>
    </row>
    <row r="10" spans="1:14" ht="85.5" customHeight="1" x14ac:dyDescent="0.35">
      <c r="A10" s="64" t="s">
        <v>124</v>
      </c>
      <c r="B10" s="35" t="s">
        <v>147</v>
      </c>
      <c r="C10" s="41" t="s">
        <v>100</v>
      </c>
      <c r="D10" s="27">
        <v>3</v>
      </c>
      <c r="E10" s="24">
        <v>3</v>
      </c>
      <c r="F10" s="24">
        <v>3</v>
      </c>
      <c r="G10" s="23">
        <v>2</v>
      </c>
      <c r="H10" s="23">
        <v>2</v>
      </c>
      <c r="I10" s="24">
        <v>3</v>
      </c>
      <c r="J10" s="28">
        <v>3</v>
      </c>
      <c r="K10" s="87" t="s">
        <v>493</v>
      </c>
      <c r="L10" s="92">
        <f t="shared" si="0"/>
        <v>19</v>
      </c>
    </row>
    <row r="11" spans="1:14" ht="85.5" customHeight="1" x14ac:dyDescent="0.35">
      <c r="A11" s="64" t="s">
        <v>117</v>
      </c>
      <c r="B11" s="35" t="s">
        <v>140</v>
      </c>
      <c r="C11" s="41" t="s">
        <v>27</v>
      </c>
      <c r="D11" s="27">
        <v>3</v>
      </c>
      <c r="E11" s="23">
        <v>2</v>
      </c>
      <c r="F11" s="23">
        <v>2</v>
      </c>
      <c r="G11" s="23">
        <v>2</v>
      </c>
      <c r="H11" s="23">
        <v>2</v>
      </c>
      <c r="I11" s="23">
        <v>2</v>
      </c>
      <c r="J11" s="28">
        <v>3</v>
      </c>
      <c r="K11" s="87" t="s">
        <v>412</v>
      </c>
      <c r="L11" s="92">
        <f t="shared" si="0"/>
        <v>16</v>
      </c>
    </row>
    <row r="12" spans="1:14" ht="85.5" customHeight="1" x14ac:dyDescent="0.35">
      <c r="A12" s="64" t="s">
        <v>39</v>
      </c>
      <c r="B12" s="35" t="s">
        <v>98</v>
      </c>
      <c r="C12" s="41" t="s">
        <v>27</v>
      </c>
      <c r="D12" s="27">
        <v>3</v>
      </c>
      <c r="E12" s="24">
        <v>3</v>
      </c>
      <c r="F12" s="24">
        <v>3</v>
      </c>
      <c r="G12" s="24">
        <v>3</v>
      </c>
      <c r="H12" s="24">
        <v>3</v>
      </c>
      <c r="I12" s="23">
        <v>2</v>
      </c>
      <c r="J12" s="32">
        <v>2</v>
      </c>
      <c r="K12" s="87" t="s">
        <v>391</v>
      </c>
      <c r="L12" s="92">
        <f t="shared" si="0"/>
        <v>19</v>
      </c>
    </row>
    <row r="13" spans="1:14" ht="85.5" customHeight="1" x14ac:dyDescent="0.35">
      <c r="A13" s="64" t="s">
        <v>529</v>
      </c>
      <c r="B13" s="35" t="s">
        <v>530</v>
      </c>
      <c r="C13" s="41" t="s">
        <v>27</v>
      </c>
      <c r="D13" s="27">
        <v>3</v>
      </c>
      <c r="E13" s="23">
        <v>2</v>
      </c>
      <c r="F13" s="23">
        <v>2</v>
      </c>
      <c r="G13" s="24">
        <v>3</v>
      </c>
      <c r="H13" s="24">
        <v>3</v>
      </c>
      <c r="I13" s="25">
        <v>1</v>
      </c>
      <c r="J13" s="28">
        <v>3</v>
      </c>
      <c r="K13" s="87" t="s">
        <v>546</v>
      </c>
      <c r="L13" s="92">
        <f t="shared" si="0"/>
        <v>17</v>
      </c>
    </row>
    <row r="14" spans="1:14" ht="85.5" customHeight="1" x14ac:dyDescent="0.35">
      <c r="A14" s="64" t="s">
        <v>30</v>
      </c>
      <c r="B14" s="35" t="s">
        <v>521</v>
      </c>
      <c r="C14" s="41" t="s">
        <v>27</v>
      </c>
      <c r="D14" s="27">
        <v>3</v>
      </c>
      <c r="E14" s="23">
        <v>2</v>
      </c>
      <c r="F14" s="23">
        <v>2</v>
      </c>
      <c r="G14" s="24">
        <v>3</v>
      </c>
      <c r="H14" s="24">
        <v>3</v>
      </c>
      <c r="I14" s="23">
        <v>2</v>
      </c>
      <c r="J14" s="28">
        <v>3</v>
      </c>
      <c r="K14" s="87" t="s">
        <v>545</v>
      </c>
      <c r="L14" s="92">
        <f t="shared" si="0"/>
        <v>18</v>
      </c>
    </row>
    <row r="15" spans="1:14" ht="85.5" customHeight="1" x14ac:dyDescent="0.35">
      <c r="A15" s="64" t="s">
        <v>425</v>
      </c>
      <c r="B15" s="10" t="s">
        <v>426</v>
      </c>
      <c r="C15" s="41" t="s">
        <v>101</v>
      </c>
      <c r="D15" s="27">
        <v>3</v>
      </c>
      <c r="E15" s="24">
        <v>3</v>
      </c>
      <c r="F15" s="24">
        <v>3</v>
      </c>
      <c r="G15" s="24">
        <v>3</v>
      </c>
      <c r="H15" s="24">
        <v>3</v>
      </c>
      <c r="I15" s="24">
        <v>3</v>
      </c>
      <c r="J15" s="28">
        <v>3</v>
      </c>
      <c r="K15" s="87" t="s">
        <v>427</v>
      </c>
      <c r="L15" s="92">
        <f t="shared" si="0"/>
        <v>21</v>
      </c>
    </row>
    <row r="16" spans="1:14" ht="85.5" customHeight="1" x14ac:dyDescent="0.35">
      <c r="A16" s="64" t="s">
        <v>121</v>
      </c>
      <c r="B16" s="35" t="s">
        <v>144</v>
      </c>
      <c r="C16" s="41" t="s">
        <v>100</v>
      </c>
      <c r="D16" s="27">
        <v>3</v>
      </c>
      <c r="E16" s="23">
        <v>2</v>
      </c>
      <c r="F16" s="23">
        <v>2</v>
      </c>
      <c r="G16" s="23">
        <v>2</v>
      </c>
      <c r="H16" s="23">
        <v>2</v>
      </c>
      <c r="I16" s="24">
        <v>3</v>
      </c>
      <c r="J16" s="28">
        <v>3</v>
      </c>
      <c r="K16" s="87" t="s">
        <v>414</v>
      </c>
      <c r="L16" s="92">
        <f t="shared" si="0"/>
        <v>17</v>
      </c>
    </row>
    <row r="17" spans="1:12" ht="85.5" customHeight="1" x14ac:dyDescent="0.35">
      <c r="A17" s="64" t="s">
        <v>120</v>
      </c>
      <c r="B17" s="35" t="s">
        <v>143</v>
      </c>
      <c r="C17" s="41" t="s">
        <v>100</v>
      </c>
      <c r="D17" s="27">
        <v>3</v>
      </c>
      <c r="E17" s="24">
        <v>3</v>
      </c>
      <c r="F17" s="24">
        <v>3</v>
      </c>
      <c r="G17" s="23">
        <v>2</v>
      </c>
      <c r="H17" s="23">
        <v>2</v>
      </c>
      <c r="I17" s="24">
        <v>3</v>
      </c>
      <c r="J17" s="28">
        <v>3</v>
      </c>
      <c r="K17" s="87" t="s">
        <v>491</v>
      </c>
      <c r="L17" s="92">
        <f t="shared" si="0"/>
        <v>19</v>
      </c>
    </row>
    <row r="18" spans="1:12" ht="85.5" customHeight="1" x14ac:dyDescent="0.35">
      <c r="A18" s="64" t="s">
        <v>525</v>
      </c>
      <c r="B18" s="35" t="s">
        <v>523</v>
      </c>
      <c r="C18" s="41" t="s">
        <v>101</v>
      </c>
      <c r="D18" s="27">
        <v>3</v>
      </c>
      <c r="E18" s="24">
        <v>3</v>
      </c>
      <c r="F18" s="25">
        <v>1</v>
      </c>
      <c r="G18" s="24">
        <v>3</v>
      </c>
      <c r="H18" s="24">
        <v>3</v>
      </c>
      <c r="I18" s="23">
        <v>2</v>
      </c>
      <c r="J18" s="28">
        <v>3</v>
      </c>
      <c r="K18" s="87" t="s">
        <v>492</v>
      </c>
      <c r="L18" s="92">
        <f t="shared" si="0"/>
        <v>18</v>
      </c>
    </row>
    <row r="19" spans="1:12" ht="85.5" customHeight="1" x14ac:dyDescent="0.35">
      <c r="A19" s="64" t="s">
        <v>72</v>
      </c>
      <c r="B19" s="35" t="s">
        <v>489</v>
      </c>
      <c r="C19" s="41" t="s">
        <v>101</v>
      </c>
      <c r="D19" s="27">
        <v>3</v>
      </c>
      <c r="E19" s="25">
        <v>1</v>
      </c>
      <c r="F19" s="23">
        <v>2</v>
      </c>
      <c r="G19" s="25">
        <v>1</v>
      </c>
      <c r="H19" s="25">
        <v>1</v>
      </c>
      <c r="I19" s="24">
        <v>3</v>
      </c>
      <c r="J19" s="28">
        <v>3</v>
      </c>
      <c r="K19" s="87" t="s">
        <v>490</v>
      </c>
      <c r="L19" s="92">
        <f t="shared" si="0"/>
        <v>14</v>
      </c>
    </row>
    <row r="20" spans="1:12" ht="96.65" customHeight="1" x14ac:dyDescent="0.35">
      <c r="A20" s="64" t="s">
        <v>531</v>
      </c>
      <c r="B20" s="35" t="s">
        <v>536</v>
      </c>
      <c r="C20" s="41" t="s">
        <v>101</v>
      </c>
      <c r="D20" s="27">
        <v>3</v>
      </c>
      <c r="E20" s="23">
        <v>2</v>
      </c>
      <c r="F20" s="23">
        <v>2</v>
      </c>
      <c r="G20" s="24">
        <v>3</v>
      </c>
      <c r="H20" s="24">
        <v>3</v>
      </c>
      <c r="I20" s="23">
        <v>2</v>
      </c>
      <c r="J20" s="28">
        <v>3</v>
      </c>
      <c r="K20" s="87" t="s">
        <v>549</v>
      </c>
      <c r="L20" s="92">
        <f t="shared" si="0"/>
        <v>18</v>
      </c>
    </row>
    <row r="21" spans="1:12" ht="85.5" customHeight="1" x14ac:dyDescent="0.35">
      <c r="A21" s="64" t="s">
        <v>424</v>
      </c>
      <c r="B21" s="35" t="s">
        <v>431</v>
      </c>
      <c r="C21" s="41" t="s">
        <v>101</v>
      </c>
      <c r="D21" s="27">
        <v>3</v>
      </c>
      <c r="E21" s="24">
        <v>3</v>
      </c>
      <c r="F21" s="24">
        <v>3</v>
      </c>
      <c r="G21" s="24">
        <v>3</v>
      </c>
      <c r="H21" s="23">
        <v>2</v>
      </c>
      <c r="I21" s="23">
        <v>2</v>
      </c>
      <c r="J21" s="28">
        <v>3</v>
      </c>
      <c r="K21" s="88" t="s">
        <v>432</v>
      </c>
      <c r="L21" s="92">
        <f t="shared" si="0"/>
        <v>19</v>
      </c>
    </row>
    <row r="22" spans="1:12" ht="85.5" customHeight="1" x14ac:dyDescent="0.35">
      <c r="A22" s="64" t="s">
        <v>38</v>
      </c>
      <c r="B22" s="35" t="s">
        <v>84</v>
      </c>
      <c r="C22" s="41" t="s">
        <v>100</v>
      </c>
      <c r="D22" s="27">
        <v>3</v>
      </c>
      <c r="E22" s="23">
        <v>2</v>
      </c>
      <c r="F22" s="24">
        <v>3</v>
      </c>
      <c r="G22" s="24">
        <v>3</v>
      </c>
      <c r="H22" s="23">
        <v>2</v>
      </c>
      <c r="I22" s="25">
        <v>1</v>
      </c>
      <c r="J22" s="28">
        <v>3</v>
      </c>
      <c r="K22" s="87" t="s">
        <v>487</v>
      </c>
      <c r="L22" s="92">
        <f t="shared" si="0"/>
        <v>17</v>
      </c>
    </row>
    <row r="23" spans="1:12" ht="85.5" customHeight="1" x14ac:dyDescent="0.35">
      <c r="A23" s="64" t="s">
        <v>314</v>
      </c>
      <c r="B23" s="35" t="s">
        <v>315</v>
      </c>
      <c r="C23" s="41" t="s">
        <v>100</v>
      </c>
      <c r="D23" s="27">
        <v>3</v>
      </c>
      <c r="E23" s="24">
        <v>3</v>
      </c>
      <c r="F23" s="24">
        <v>3</v>
      </c>
      <c r="G23" s="23">
        <v>2</v>
      </c>
      <c r="H23" s="23">
        <v>2</v>
      </c>
      <c r="I23" s="24">
        <v>3</v>
      </c>
      <c r="J23" s="28">
        <v>3</v>
      </c>
      <c r="K23" s="87" t="s">
        <v>486</v>
      </c>
      <c r="L23" s="92">
        <f t="shared" si="0"/>
        <v>19</v>
      </c>
    </row>
    <row r="24" spans="1:12" ht="85.5" customHeight="1" x14ac:dyDescent="0.35">
      <c r="A24" s="64" t="s">
        <v>541</v>
      </c>
      <c r="B24" s="35" t="s">
        <v>542</v>
      </c>
      <c r="C24" s="41" t="s">
        <v>27</v>
      </c>
      <c r="D24" s="27">
        <v>3</v>
      </c>
      <c r="E24" s="24">
        <v>3</v>
      </c>
      <c r="F24" s="24">
        <v>3</v>
      </c>
      <c r="G24" s="24">
        <v>3</v>
      </c>
      <c r="H24" s="24">
        <v>3</v>
      </c>
      <c r="I24" s="24">
        <v>3</v>
      </c>
      <c r="J24" s="28">
        <v>3</v>
      </c>
      <c r="K24" s="87" t="s">
        <v>544</v>
      </c>
      <c r="L24" s="92">
        <f t="shared" si="0"/>
        <v>21</v>
      </c>
    </row>
    <row r="25" spans="1:12" ht="85.5" customHeight="1" x14ac:dyDescent="0.35">
      <c r="A25" s="64" t="s">
        <v>324</v>
      </c>
      <c r="B25" s="35" t="s">
        <v>328</v>
      </c>
      <c r="C25" s="41" t="s">
        <v>27</v>
      </c>
      <c r="D25" s="27">
        <v>3</v>
      </c>
      <c r="E25" s="24">
        <v>3</v>
      </c>
      <c r="F25" s="23">
        <v>2</v>
      </c>
      <c r="G25" s="24">
        <v>3</v>
      </c>
      <c r="H25" s="23">
        <v>2</v>
      </c>
      <c r="I25" s="25">
        <v>1</v>
      </c>
      <c r="J25" s="32">
        <v>2</v>
      </c>
      <c r="K25" s="87" t="s">
        <v>485</v>
      </c>
      <c r="L25" s="92">
        <f t="shared" si="0"/>
        <v>16</v>
      </c>
    </row>
    <row r="26" spans="1:12" ht="85.5" customHeight="1" x14ac:dyDescent="0.35">
      <c r="A26" s="64" t="s">
        <v>462</v>
      </c>
      <c r="B26" s="35" t="s">
        <v>483</v>
      </c>
      <c r="C26" s="41" t="s">
        <v>100</v>
      </c>
      <c r="D26" s="27">
        <v>3</v>
      </c>
      <c r="E26" s="24">
        <v>3</v>
      </c>
      <c r="F26" s="23">
        <v>2</v>
      </c>
      <c r="G26" s="25">
        <v>1</v>
      </c>
      <c r="H26" s="24">
        <v>3</v>
      </c>
      <c r="I26" s="23">
        <v>2</v>
      </c>
      <c r="J26" s="28">
        <v>3</v>
      </c>
      <c r="K26" s="87" t="s">
        <v>484</v>
      </c>
      <c r="L26" s="92">
        <f t="shared" si="0"/>
        <v>17</v>
      </c>
    </row>
    <row r="27" spans="1:12" ht="85.5" customHeight="1" x14ac:dyDescent="0.35">
      <c r="A27" s="64" t="s">
        <v>94</v>
      </c>
      <c r="B27" s="35" t="s">
        <v>400</v>
      </c>
      <c r="C27" s="41" t="s">
        <v>100</v>
      </c>
      <c r="D27" s="27">
        <v>3</v>
      </c>
      <c r="E27" s="23">
        <v>2</v>
      </c>
      <c r="F27" s="24">
        <v>3</v>
      </c>
      <c r="G27" s="24">
        <v>3</v>
      </c>
      <c r="H27" s="24">
        <v>3</v>
      </c>
      <c r="I27" s="23">
        <v>2</v>
      </c>
      <c r="J27" s="28">
        <v>3</v>
      </c>
      <c r="K27" s="87" t="s">
        <v>401</v>
      </c>
      <c r="L27" s="92">
        <f t="shared" si="0"/>
        <v>19</v>
      </c>
    </row>
    <row r="28" spans="1:12" ht="85.5" customHeight="1" x14ac:dyDescent="0.35">
      <c r="A28" s="64" t="s">
        <v>527</v>
      </c>
      <c r="B28" s="35" t="s">
        <v>528</v>
      </c>
      <c r="C28" s="41" t="s">
        <v>27</v>
      </c>
      <c r="D28" s="27">
        <v>3</v>
      </c>
      <c r="E28" s="24">
        <v>3</v>
      </c>
      <c r="F28" s="25">
        <v>1</v>
      </c>
      <c r="G28" s="24">
        <v>3</v>
      </c>
      <c r="H28" s="24">
        <v>3</v>
      </c>
      <c r="I28" s="25">
        <v>1</v>
      </c>
      <c r="J28" s="28">
        <v>3</v>
      </c>
      <c r="K28" s="87" t="s">
        <v>478</v>
      </c>
      <c r="L28" s="92">
        <f t="shared" si="0"/>
        <v>17</v>
      </c>
    </row>
    <row r="29" spans="1:12" ht="85.5" customHeight="1" x14ac:dyDescent="0.35">
      <c r="A29" s="65" t="s">
        <v>476</v>
      </c>
      <c r="B29" s="49" t="s">
        <v>518</v>
      </c>
      <c r="C29" s="50" t="s">
        <v>27</v>
      </c>
      <c r="D29" s="27">
        <v>3</v>
      </c>
      <c r="E29" s="23">
        <v>2</v>
      </c>
      <c r="F29" s="23">
        <v>2</v>
      </c>
      <c r="G29" s="24">
        <v>3</v>
      </c>
      <c r="H29" s="24">
        <v>3</v>
      </c>
      <c r="I29" s="23">
        <v>2</v>
      </c>
      <c r="J29" s="28">
        <v>3</v>
      </c>
      <c r="K29" s="89" t="s">
        <v>479</v>
      </c>
      <c r="L29" s="92">
        <f t="shared" si="0"/>
        <v>18</v>
      </c>
    </row>
    <row r="30" spans="1:12" ht="85.5" customHeight="1" thickBot="1" x14ac:dyDescent="0.4">
      <c r="A30" s="66" t="s">
        <v>472</v>
      </c>
      <c r="B30" s="37" t="s">
        <v>475</v>
      </c>
      <c r="C30" s="46" t="s">
        <v>100</v>
      </c>
      <c r="D30" s="33">
        <v>3</v>
      </c>
      <c r="E30" s="47">
        <v>2</v>
      </c>
      <c r="F30" s="48">
        <v>1</v>
      </c>
      <c r="G30" s="45">
        <v>3</v>
      </c>
      <c r="H30" s="47">
        <v>2</v>
      </c>
      <c r="I30" s="48">
        <v>1</v>
      </c>
      <c r="J30" s="34">
        <v>3</v>
      </c>
      <c r="K30" s="90" t="s">
        <v>409</v>
      </c>
      <c r="L30" s="93">
        <f>SUM(D30:J30)</f>
        <v>15</v>
      </c>
    </row>
    <row r="31" spans="1:12" ht="15" thickBot="1" x14ac:dyDescent="0.4"/>
    <row r="32" spans="1:12" ht="24" customHeight="1" thickBot="1" x14ac:dyDescent="0.5">
      <c r="A32" s="110" t="s">
        <v>517</v>
      </c>
      <c r="B32" s="111"/>
      <c r="C32" s="111"/>
      <c r="D32" s="111"/>
      <c r="E32" s="111"/>
      <c r="F32" s="111"/>
      <c r="G32" s="111"/>
      <c r="H32" s="111"/>
      <c r="I32" s="111"/>
      <c r="J32" s="111"/>
      <c r="K32" s="111"/>
      <c r="L32" s="112"/>
    </row>
    <row r="33" spans="1:14" ht="29.5" thickBot="1" x14ac:dyDescent="0.4">
      <c r="A33" s="55" t="s">
        <v>385</v>
      </c>
      <c r="B33" s="56" t="s">
        <v>471</v>
      </c>
      <c r="C33" s="57" t="s">
        <v>6</v>
      </c>
      <c r="D33" s="67" t="s">
        <v>2</v>
      </c>
      <c r="E33" s="68" t="s">
        <v>5</v>
      </c>
      <c r="F33" s="68" t="s">
        <v>463</v>
      </c>
      <c r="G33" s="68" t="s">
        <v>464</v>
      </c>
      <c r="H33" s="68" t="s">
        <v>3</v>
      </c>
      <c r="I33" s="68" t="s">
        <v>4</v>
      </c>
      <c r="J33" s="69" t="s">
        <v>14</v>
      </c>
      <c r="K33" s="70" t="s">
        <v>0</v>
      </c>
      <c r="L33" s="62" t="s">
        <v>390</v>
      </c>
      <c r="M33" s="42"/>
      <c r="N33" s="42"/>
    </row>
    <row r="34" spans="1:14" ht="85.5" customHeight="1" x14ac:dyDescent="0.35">
      <c r="A34" s="64" t="s">
        <v>137</v>
      </c>
      <c r="B34" s="36" t="s">
        <v>139</v>
      </c>
      <c r="C34" s="41" t="s">
        <v>27</v>
      </c>
      <c r="D34" s="30">
        <v>1</v>
      </c>
      <c r="E34" s="22"/>
      <c r="F34" s="22"/>
      <c r="G34" s="22"/>
      <c r="H34" s="22"/>
      <c r="I34" s="22"/>
      <c r="J34" s="31"/>
      <c r="K34" s="43" t="s">
        <v>397</v>
      </c>
      <c r="L34" s="38">
        <v>1</v>
      </c>
    </row>
    <row r="35" spans="1:14" ht="85.5" customHeight="1" x14ac:dyDescent="0.35">
      <c r="A35" s="64" t="s">
        <v>110</v>
      </c>
      <c r="B35" s="36" t="s">
        <v>127</v>
      </c>
      <c r="C35" s="41" t="s">
        <v>100</v>
      </c>
      <c r="D35" s="30">
        <v>1</v>
      </c>
      <c r="E35" s="22"/>
      <c r="F35" s="22"/>
      <c r="G35" s="22"/>
      <c r="H35" s="22"/>
      <c r="I35" s="22"/>
      <c r="J35" s="31"/>
      <c r="K35" s="43" t="s">
        <v>396</v>
      </c>
      <c r="L35" s="38">
        <v>1</v>
      </c>
    </row>
    <row r="36" spans="1:14" ht="85.5" customHeight="1" x14ac:dyDescent="0.35">
      <c r="A36" s="64" t="s">
        <v>42</v>
      </c>
      <c r="B36" s="35" t="s">
        <v>90</v>
      </c>
      <c r="C36" s="41" t="s">
        <v>100</v>
      </c>
      <c r="D36" s="30">
        <v>1</v>
      </c>
      <c r="E36" s="22"/>
      <c r="F36" s="22"/>
      <c r="G36" s="22"/>
      <c r="H36" s="22"/>
      <c r="I36" s="22"/>
      <c r="J36" s="31"/>
      <c r="K36" s="43" t="s">
        <v>397</v>
      </c>
      <c r="L36" s="38">
        <v>1</v>
      </c>
    </row>
    <row r="37" spans="1:14" ht="85.5" customHeight="1" x14ac:dyDescent="0.35">
      <c r="A37" s="64" t="s">
        <v>112</v>
      </c>
      <c r="B37" s="36" t="s">
        <v>131</v>
      </c>
      <c r="C37" s="41" t="s">
        <v>100</v>
      </c>
      <c r="D37" s="30">
        <v>1</v>
      </c>
      <c r="E37" s="22"/>
      <c r="F37" s="22"/>
      <c r="G37" s="22"/>
      <c r="H37" s="22"/>
      <c r="I37" s="22"/>
      <c r="J37" s="31"/>
      <c r="K37" s="43" t="s">
        <v>411</v>
      </c>
      <c r="L37" s="38">
        <v>1</v>
      </c>
    </row>
    <row r="38" spans="1:14" ht="85.5" customHeight="1" x14ac:dyDescent="0.35">
      <c r="A38" s="64" t="s">
        <v>36</v>
      </c>
      <c r="B38" s="35" t="s">
        <v>68</v>
      </c>
      <c r="C38" s="41" t="s">
        <v>100</v>
      </c>
      <c r="D38" s="30">
        <v>1</v>
      </c>
      <c r="E38" s="22"/>
      <c r="F38" s="22"/>
      <c r="G38" s="22"/>
      <c r="H38" s="22"/>
      <c r="I38" s="22"/>
      <c r="J38" s="31"/>
      <c r="K38" s="43" t="s">
        <v>397</v>
      </c>
      <c r="L38" s="38">
        <v>1</v>
      </c>
    </row>
    <row r="39" spans="1:14" ht="85.5" customHeight="1" x14ac:dyDescent="0.35">
      <c r="A39" s="64" t="s">
        <v>111</v>
      </c>
      <c r="B39" s="36" t="s">
        <v>128</v>
      </c>
      <c r="C39" s="41" t="s">
        <v>100</v>
      </c>
      <c r="D39" s="30">
        <v>1</v>
      </c>
      <c r="E39" s="22"/>
      <c r="F39" s="22"/>
      <c r="G39" s="22"/>
      <c r="H39" s="22"/>
      <c r="I39" s="22"/>
      <c r="J39" s="31"/>
      <c r="K39" s="43" t="s">
        <v>393</v>
      </c>
      <c r="L39" s="38">
        <v>1</v>
      </c>
    </row>
    <row r="40" spans="1:14" ht="85.5" customHeight="1" x14ac:dyDescent="0.35">
      <c r="A40" s="64" t="s">
        <v>32</v>
      </c>
      <c r="B40" s="35" t="s">
        <v>50</v>
      </c>
      <c r="C40" s="41" t="s">
        <v>100</v>
      </c>
      <c r="D40" s="30">
        <v>1</v>
      </c>
      <c r="E40" s="22"/>
      <c r="F40" s="22"/>
      <c r="G40" s="22"/>
      <c r="H40" s="22"/>
      <c r="I40" s="22"/>
      <c r="J40" s="31"/>
      <c r="K40" s="43" t="s">
        <v>397</v>
      </c>
      <c r="L40" s="38">
        <v>1</v>
      </c>
    </row>
    <row r="41" spans="1:14" ht="85.5" customHeight="1" x14ac:dyDescent="0.35">
      <c r="A41" s="64" t="s">
        <v>108</v>
      </c>
      <c r="B41" s="36" t="s">
        <v>125</v>
      </c>
      <c r="C41" s="41" t="s">
        <v>100</v>
      </c>
      <c r="D41" s="30">
        <v>1</v>
      </c>
      <c r="E41" s="22"/>
      <c r="F41" s="22"/>
      <c r="G41" s="22"/>
      <c r="H41" s="22"/>
      <c r="I41" s="22"/>
      <c r="J41" s="31"/>
      <c r="K41" s="44" t="s">
        <v>395</v>
      </c>
      <c r="L41" s="38">
        <v>1</v>
      </c>
    </row>
    <row r="42" spans="1:14" ht="85.5" customHeight="1" x14ac:dyDescent="0.35">
      <c r="A42" s="64" t="s">
        <v>129</v>
      </c>
      <c r="B42" s="36" t="s">
        <v>130</v>
      </c>
      <c r="C42" s="41" t="s">
        <v>100</v>
      </c>
      <c r="D42" s="30">
        <v>1</v>
      </c>
      <c r="E42" s="22"/>
      <c r="F42" s="22"/>
      <c r="G42" s="22"/>
      <c r="H42" s="22"/>
      <c r="I42" s="22"/>
      <c r="J42" s="31"/>
      <c r="K42" s="43" t="s">
        <v>415</v>
      </c>
      <c r="L42" s="38">
        <v>1</v>
      </c>
    </row>
    <row r="43" spans="1:14" ht="85.5" customHeight="1" x14ac:dyDescent="0.35">
      <c r="A43" s="64" t="s">
        <v>33</v>
      </c>
      <c r="B43" s="35" t="s">
        <v>75</v>
      </c>
      <c r="C43" s="41" t="s">
        <v>27</v>
      </c>
      <c r="D43" s="30">
        <v>1</v>
      </c>
      <c r="E43" s="22"/>
      <c r="F43" s="22"/>
      <c r="G43" s="22"/>
      <c r="H43" s="22"/>
      <c r="I43" s="22"/>
      <c r="J43" s="31"/>
      <c r="K43" s="43" t="s">
        <v>397</v>
      </c>
      <c r="L43" s="38">
        <v>1</v>
      </c>
    </row>
    <row r="44" spans="1:14" ht="85.5" customHeight="1" x14ac:dyDescent="0.35">
      <c r="A44" s="64" t="s">
        <v>114</v>
      </c>
      <c r="B44" s="36" t="s">
        <v>136</v>
      </c>
      <c r="C44" s="41" t="s">
        <v>100</v>
      </c>
      <c r="D44" s="30">
        <v>1</v>
      </c>
      <c r="E44" s="22"/>
      <c r="F44" s="22"/>
      <c r="G44" s="22"/>
      <c r="H44" s="22"/>
      <c r="I44" s="22"/>
      <c r="J44" s="31"/>
      <c r="K44" s="43" t="s">
        <v>397</v>
      </c>
      <c r="L44" s="38">
        <v>1</v>
      </c>
    </row>
    <row r="45" spans="1:14" ht="85.5" customHeight="1" x14ac:dyDescent="0.35">
      <c r="A45" s="64" t="s">
        <v>116</v>
      </c>
      <c r="B45" s="36" t="s">
        <v>138</v>
      </c>
      <c r="C45" s="41" t="s">
        <v>100</v>
      </c>
      <c r="D45" s="30">
        <v>1</v>
      </c>
      <c r="E45" s="22"/>
      <c r="F45" s="22"/>
      <c r="G45" s="22"/>
      <c r="H45" s="22"/>
      <c r="I45" s="22"/>
      <c r="J45" s="31"/>
      <c r="K45" s="43" t="s">
        <v>389</v>
      </c>
      <c r="L45" s="38">
        <v>1</v>
      </c>
    </row>
    <row r="46" spans="1:14" ht="85.5" customHeight="1" x14ac:dyDescent="0.35">
      <c r="A46" s="64" t="s">
        <v>118</v>
      </c>
      <c r="B46" s="36" t="s">
        <v>141</v>
      </c>
      <c r="C46" s="41" t="s">
        <v>27</v>
      </c>
      <c r="D46" s="30">
        <v>1</v>
      </c>
      <c r="E46" s="22"/>
      <c r="F46" s="22"/>
      <c r="G46" s="22"/>
      <c r="H46" s="22"/>
      <c r="I46" s="22"/>
      <c r="J46" s="31"/>
      <c r="K46" s="43" t="s">
        <v>398</v>
      </c>
      <c r="L46" s="38">
        <v>1</v>
      </c>
    </row>
    <row r="47" spans="1:14" ht="85.5" customHeight="1" x14ac:dyDescent="0.35">
      <c r="A47" s="64" t="s">
        <v>115</v>
      </c>
      <c r="B47" s="36" t="s">
        <v>135</v>
      </c>
      <c r="C47" s="41" t="s">
        <v>100</v>
      </c>
      <c r="D47" s="30">
        <v>1</v>
      </c>
      <c r="E47" s="22"/>
      <c r="F47" s="22"/>
      <c r="G47" s="22"/>
      <c r="H47" s="22"/>
      <c r="I47" s="22"/>
      <c r="J47" s="31"/>
      <c r="K47" s="43" t="s">
        <v>413</v>
      </c>
      <c r="L47" s="38">
        <v>1</v>
      </c>
    </row>
    <row r="48" spans="1:14" ht="85.5" customHeight="1" x14ac:dyDescent="0.35">
      <c r="A48" s="64" t="s">
        <v>31</v>
      </c>
      <c r="B48" s="35" t="s">
        <v>74</v>
      </c>
      <c r="C48" s="41" t="s">
        <v>27</v>
      </c>
      <c r="D48" s="30">
        <v>1</v>
      </c>
      <c r="E48" s="22"/>
      <c r="F48" s="22"/>
      <c r="G48" s="22"/>
      <c r="H48" s="22"/>
      <c r="I48" s="22"/>
      <c r="J48" s="31"/>
      <c r="K48" s="43" t="s">
        <v>397</v>
      </c>
      <c r="L48" s="38">
        <v>1</v>
      </c>
    </row>
    <row r="49" spans="1:12" ht="85.5" customHeight="1" x14ac:dyDescent="0.35">
      <c r="A49" s="64" t="s">
        <v>29</v>
      </c>
      <c r="B49" s="35" t="s">
        <v>45</v>
      </c>
      <c r="C49" s="41" t="s">
        <v>100</v>
      </c>
      <c r="D49" s="30">
        <v>1</v>
      </c>
      <c r="E49" s="22"/>
      <c r="F49" s="22"/>
      <c r="G49" s="22"/>
      <c r="H49" s="22"/>
      <c r="I49" s="22"/>
      <c r="J49" s="31"/>
      <c r="K49" s="43" t="s">
        <v>397</v>
      </c>
      <c r="L49" s="38">
        <v>1</v>
      </c>
    </row>
    <row r="50" spans="1:12" ht="85.5" customHeight="1" x14ac:dyDescent="0.35">
      <c r="A50" s="64" t="s">
        <v>123</v>
      </c>
      <c r="B50" s="36" t="s">
        <v>146</v>
      </c>
      <c r="C50" s="41" t="s">
        <v>100</v>
      </c>
      <c r="D50" s="30">
        <v>1</v>
      </c>
      <c r="E50" s="22"/>
      <c r="F50" s="22"/>
      <c r="G50" s="22"/>
      <c r="H50" s="22"/>
      <c r="I50" s="22"/>
      <c r="J50" s="31"/>
      <c r="K50" s="43" t="s">
        <v>410</v>
      </c>
      <c r="L50" s="38">
        <v>1</v>
      </c>
    </row>
    <row r="51" spans="1:12" ht="90" customHeight="1" thickBot="1" x14ac:dyDescent="0.4">
      <c r="A51" s="64" t="s">
        <v>35</v>
      </c>
      <c r="B51" s="35" t="s">
        <v>76</v>
      </c>
      <c r="C51" s="41" t="s">
        <v>100</v>
      </c>
      <c r="D51" s="52">
        <v>1</v>
      </c>
      <c r="E51" s="53"/>
      <c r="F51" s="53"/>
      <c r="G51" s="53"/>
      <c r="H51" s="53"/>
      <c r="I51" s="53"/>
      <c r="J51" s="54"/>
      <c r="K51" s="43" t="s">
        <v>488</v>
      </c>
      <c r="L51" s="38">
        <v>1</v>
      </c>
    </row>
  </sheetData>
  <autoFilter ref="A2:N30" xr:uid="{DDC3BFB4-271D-49B7-97D8-38D8E80DB1B0}">
    <sortState xmlns:xlrd2="http://schemas.microsoft.com/office/spreadsheetml/2017/richdata2" ref="A3:N30">
      <sortCondition ref="A2:A30"/>
    </sortState>
  </autoFilter>
  <mergeCells count="4">
    <mergeCell ref="A1:B1"/>
    <mergeCell ref="C1:J1"/>
    <mergeCell ref="K1:L1"/>
    <mergeCell ref="A32:L32"/>
  </mergeCells>
  <conditionalFormatting sqref="L3:L30">
    <cfRule type="cellIs" dxfId="8" priority="7" operator="between">
      <formula>7</formula>
      <formula>14</formula>
    </cfRule>
    <cfRule type="cellIs" dxfId="7" priority="8" operator="between">
      <formula>1</formula>
      <formula>6</formula>
    </cfRule>
    <cfRule type="cellIs" dxfId="6" priority="9" operator="greaterThanOrEqual">
      <formula>15</formula>
    </cfRule>
  </conditionalFormatting>
  <conditionalFormatting sqref="L34:L51">
    <cfRule type="cellIs" dxfId="5" priority="1" operator="between">
      <formula>7</formula>
      <formula>14</formula>
    </cfRule>
    <cfRule type="cellIs" dxfId="4" priority="2" operator="between">
      <formula>1</formula>
      <formula>6</formula>
    </cfRule>
    <cfRule type="cellIs" dxfId="3" priority="3" operator="greaterThanOrEqual">
      <formula>15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F415C-C6A5-42A9-BD17-B4100F3D9344}">
  <dimension ref="A1:M37"/>
  <sheetViews>
    <sheetView zoomScale="55" zoomScaleNormal="55" workbookViewId="0">
      <pane xSplit="3" ySplit="2" topLeftCell="D3" activePane="bottomRight" state="frozen"/>
      <selection pane="topRight" activeCell="D1" sqref="D1"/>
      <selection pane="bottomLeft" activeCell="A3" sqref="A3"/>
      <selection pane="bottomRight" sqref="A1:B1"/>
    </sheetView>
  </sheetViews>
  <sheetFormatPr defaultRowHeight="14.5" x14ac:dyDescent="0.35"/>
  <cols>
    <col min="1" max="1" width="25.26953125" customWidth="1"/>
    <col min="2" max="2" width="110.26953125" customWidth="1"/>
    <col min="3" max="3" width="19.26953125" customWidth="1"/>
    <col min="4" max="4" width="18.1796875" customWidth="1"/>
    <col min="5" max="10" width="15.26953125" style="1" customWidth="1"/>
    <col min="11" max="11" width="88.54296875" customWidth="1"/>
    <col min="12" max="12" width="12.81640625" style="26" customWidth="1"/>
    <col min="13" max="13" width="46.26953125" hidden="1" customWidth="1"/>
  </cols>
  <sheetData>
    <row r="1" spans="1:13" ht="24" thickBot="1" x14ac:dyDescent="0.6">
      <c r="A1" s="106" t="s">
        <v>386</v>
      </c>
      <c r="B1" s="107"/>
      <c r="C1" s="107" t="s">
        <v>387</v>
      </c>
      <c r="D1" s="107"/>
      <c r="E1" s="107"/>
      <c r="F1" s="107"/>
      <c r="G1" s="107"/>
      <c r="H1" s="107"/>
      <c r="I1" s="107"/>
      <c r="J1" s="107"/>
      <c r="K1" s="108" t="s">
        <v>0</v>
      </c>
      <c r="L1" s="109"/>
    </row>
    <row r="2" spans="1:13" ht="52.5" customHeight="1" thickBot="1" x14ac:dyDescent="0.4">
      <c r="A2" s="55" t="s">
        <v>385</v>
      </c>
      <c r="B2" s="56" t="s">
        <v>471</v>
      </c>
      <c r="C2" s="57" t="s">
        <v>6</v>
      </c>
      <c r="D2" s="67" t="s">
        <v>2</v>
      </c>
      <c r="E2" s="68" t="s">
        <v>5</v>
      </c>
      <c r="F2" s="68" t="s">
        <v>463</v>
      </c>
      <c r="G2" s="68" t="s">
        <v>464</v>
      </c>
      <c r="H2" s="68" t="s">
        <v>3</v>
      </c>
      <c r="I2" s="68" t="s">
        <v>4</v>
      </c>
      <c r="J2" s="69" t="s">
        <v>14</v>
      </c>
      <c r="K2" s="61" t="s">
        <v>0</v>
      </c>
      <c r="L2" s="62" t="s">
        <v>390</v>
      </c>
      <c r="M2" s="42" t="s">
        <v>408</v>
      </c>
    </row>
    <row r="3" spans="1:13" ht="52.5" customHeight="1" thickBot="1" x14ac:dyDescent="0.4">
      <c r="A3" s="97"/>
      <c r="B3" s="98"/>
      <c r="C3" s="99"/>
      <c r="D3" s="67"/>
      <c r="E3" s="68"/>
      <c r="F3" s="68"/>
      <c r="G3" s="68"/>
      <c r="H3" s="68"/>
      <c r="I3" s="68"/>
      <c r="J3" s="69"/>
      <c r="K3" s="100"/>
      <c r="L3" s="101"/>
      <c r="M3" s="42"/>
    </row>
    <row r="4" spans="1:13" ht="88.5" customHeight="1" x14ac:dyDescent="0.35">
      <c r="A4" s="64" t="s">
        <v>425</v>
      </c>
      <c r="B4" s="35" t="s">
        <v>426</v>
      </c>
      <c r="C4" s="40" t="s">
        <v>101</v>
      </c>
      <c r="D4" s="94">
        <f>VLOOKUP(A4,'Screening of NbS'!$A$3:$J$30,4,FALSE)</f>
        <v>3</v>
      </c>
      <c r="E4" s="95">
        <f>VLOOKUP(A4,'Screening of NbS'!$A$3:$J$30,5,FALSE)</f>
        <v>3</v>
      </c>
      <c r="F4" s="95">
        <f>VLOOKUP(A4,'Screening of NbS'!$A$3:$J$30,6,FALSE)</f>
        <v>3</v>
      </c>
      <c r="G4" s="95">
        <f>VLOOKUP(A4,'Screening of NbS'!$A$3:$J$30,7,FALSE)</f>
        <v>3</v>
      </c>
      <c r="H4" s="95">
        <f>VLOOKUP(A4,'Screening of NbS'!$A$3:$J$30,8,FALSE)</f>
        <v>3</v>
      </c>
      <c r="I4" s="95">
        <f>VLOOKUP(A4,'Screening of NbS'!$A$3:$J$30,9,FALSE)</f>
        <v>3</v>
      </c>
      <c r="J4" s="96">
        <f>VLOOKUP(A4,'Screening of NbS'!$A$3:$J$30,10,FALSE)</f>
        <v>3</v>
      </c>
      <c r="K4" s="80" t="s">
        <v>573</v>
      </c>
      <c r="L4" s="76">
        <f t="shared" ref="L4:L31" si="0">SUM(D4:J4)</f>
        <v>21</v>
      </c>
    </row>
    <row r="5" spans="1:13" ht="88.5" customHeight="1" x14ac:dyDescent="0.35">
      <c r="A5" s="64" t="s">
        <v>541</v>
      </c>
      <c r="B5" s="35" t="s">
        <v>542</v>
      </c>
      <c r="C5" s="41" t="s">
        <v>27</v>
      </c>
      <c r="D5" s="27">
        <v>3</v>
      </c>
      <c r="E5" s="24">
        <v>3</v>
      </c>
      <c r="F5" s="24">
        <v>3</v>
      </c>
      <c r="G5" s="24">
        <v>3</v>
      </c>
      <c r="H5" s="24">
        <v>3</v>
      </c>
      <c r="I5" s="24">
        <v>3</v>
      </c>
      <c r="J5" s="28">
        <v>3</v>
      </c>
      <c r="K5" s="87" t="s">
        <v>544</v>
      </c>
      <c r="L5" s="76">
        <f t="shared" si="0"/>
        <v>21</v>
      </c>
    </row>
    <row r="6" spans="1:13" ht="88.5" customHeight="1" x14ac:dyDescent="0.35">
      <c r="A6" s="63" t="s">
        <v>122</v>
      </c>
      <c r="B6" s="39" t="s">
        <v>519</v>
      </c>
      <c r="C6" s="40" t="s">
        <v>100</v>
      </c>
      <c r="D6" s="27">
        <f>VLOOKUP(A6,'Screening of NbS'!$A$3:$J$30,4,FALSE)</f>
        <v>3</v>
      </c>
      <c r="E6" s="24">
        <f>VLOOKUP(A6,'Screening of NbS'!$A$3:$J$30,5,FALSE)</f>
        <v>3</v>
      </c>
      <c r="F6" s="24">
        <f>VLOOKUP(A6,'Screening of NbS'!$A$3:$J$30,6,FALSE)</f>
        <v>3</v>
      </c>
      <c r="G6" s="24">
        <f>VLOOKUP(A6,'Screening of NbS'!$A$3:$J$30,7,FALSE)</f>
        <v>2</v>
      </c>
      <c r="H6" s="24">
        <f>VLOOKUP(A6,'Screening of NbS'!$A$3:$J$30,8,FALSE)</f>
        <v>2</v>
      </c>
      <c r="I6" s="24">
        <f>VLOOKUP(A6,'Screening of NbS'!$A$3:$J$30,9,FALSE)</f>
        <v>3</v>
      </c>
      <c r="J6" s="28">
        <f>VLOOKUP(A6,'Screening of NbS'!$A$3:$J$30,10,FALSE)</f>
        <v>3</v>
      </c>
      <c r="K6" s="79" t="s">
        <v>399</v>
      </c>
      <c r="L6" s="76">
        <f t="shared" si="0"/>
        <v>19</v>
      </c>
    </row>
    <row r="7" spans="1:13" ht="88.5" customHeight="1" x14ac:dyDescent="0.35">
      <c r="A7" s="64" t="s">
        <v>124</v>
      </c>
      <c r="B7" s="35" t="s">
        <v>147</v>
      </c>
      <c r="C7" s="41" t="s">
        <v>100</v>
      </c>
      <c r="D7" s="27">
        <f>VLOOKUP(A7,'Screening of NbS'!$A$3:$J$30,4,FALSE)</f>
        <v>3</v>
      </c>
      <c r="E7" s="24">
        <f>VLOOKUP(A7,'Screening of NbS'!$A$3:$J$30,5,FALSE)</f>
        <v>3</v>
      </c>
      <c r="F7" s="24">
        <f>VLOOKUP(A7,'Screening of NbS'!$A$3:$J$30,6,FALSE)</f>
        <v>3</v>
      </c>
      <c r="G7" s="24">
        <f>VLOOKUP(A7,'Screening of NbS'!$A$3:$J$30,7,FALSE)</f>
        <v>2</v>
      </c>
      <c r="H7" s="24">
        <f>VLOOKUP(A7,'Screening of NbS'!$A$3:$J$30,8,FALSE)</f>
        <v>2</v>
      </c>
      <c r="I7" s="24">
        <f>VLOOKUP(A7,'Screening of NbS'!$A$3:$J$30,9,FALSE)</f>
        <v>3</v>
      </c>
      <c r="J7" s="28">
        <f>VLOOKUP(A7,'Screening of NbS'!$A$3:$J$30,10,FALSE)</f>
        <v>3</v>
      </c>
      <c r="K7" s="80" t="s">
        <v>493</v>
      </c>
      <c r="L7" s="77">
        <f t="shared" si="0"/>
        <v>19</v>
      </c>
    </row>
    <row r="8" spans="1:13" ht="88.5" customHeight="1" x14ac:dyDescent="0.35">
      <c r="A8" s="64" t="s">
        <v>314</v>
      </c>
      <c r="B8" s="35" t="s">
        <v>315</v>
      </c>
      <c r="C8" s="41" t="s">
        <v>100</v>
      </c>
      <c r="D8" s="27">
        <f>VLOOKUP(A8,'Screening of NbS'!$A$3:$J$30,4,FALSE)</f>
        <v>3</v>
      </c>
      <c r="E8" s="24">
        <f>VLOOKUP(A8,'Screening of NbS'!$A$3:$J$30,5,FALSE)</f>
        <v>3</v>
      </c>
      <c r="F8" s="24">
        <f>VLOOKUP(A8,'Screening of NbS'!$A$3:$J$30,6,FALSE)</f>
        <v>3</v>
      </c>
      <c r="G8" s="24">
        <f>VLOOKUP(A8,'Screening of NbS'!$A$3:$J$30,7,FALSE)</f>
        <v>2</v>
      </c>
      <c r="H8" s="24">
        <f>VLOOKUP(A8,'Screening of NbS'!$A$3:$J$30,8,FALSE)</f>
        <v>2</v>
      </c>
      <c r="I8" s="24">
        <f>VLOOKUP(A8,'Screening of NbS'!$A$3:$J$30,9,FALSE)</f>
        <v>3</v>
      </c>
      <c r="J8" s="28">
        <f>VLOOKUP(A8,'Screening of NbS'!$A$3:$J$30,10,FALSE)</f>
        <v>3</v>
      </c>
      <c r="K8" s="80" t="s">
        <v>486</v>
      </c>
      <c r="L8" s="77">
        <f t="shared" si="0"/>
        <v>19</v>
      </c>
    </row>
    <row r="9" spans="1:13" ht="88.5" customHeight="1" x14ac:dyDescent="0.35">
      <c r="A9" s="64" t="s">
        <v>94</v>
      </c>
      <c r="B9" s="35" t="s">
        <v>400</v>
      </c>
      <c r="C9" s="41" t="s">
        <v>100</v>
      </c>
      <c r="D9" s="27">
        <f>VLOOKUP(A9,'Screening of NbS'!$A$3:$J$30,4,FALSE)</f>
        <v>3</v>
      </c>
      <c r="E9" s="24">
        <f>VLOOKUP(A9,'Screening of NbS'!$A$3:$J$30,5,FALSE)</f>
        <v>2</v>
      </c>
      <c r="F9" s="24">
        <f>VLOOKUP(A9,'Screening of NbS'!$A$3:$J$30,6,FALSE)</f>
        <v>3</v>
      </c>
      <c r="G9" s="24">
        <f>VLOOKUP(A9,'Screening of NbS'!$A$3:$J$30,7,FALSE)</f>
        <v>3</v>
      </c>
      <c r="H9" s="24">
        <f>VLOOKUP(A9,'Screening of NbS'!$A$3:$J$30,8,FALSE)</f>
        <v>3</v>
      </c>
      <c r="I9" s="24">
        <f>VLOOKUP(A9,'Screening of NbS'!$A$3:$J$30,9,FALSE)</f>
        <v>2</v>
      </c>
      <c r="J9" s="28">
        <f>VLOOKUP(A9,'Screening of NbS'!$A$3:$J$30,10,FALSE)</f>
        <v>3</v>
      </c>
      <c r="K9" s="80" t="s">
        <v>520</v>
      </c>
      <c r="L9" s="77">
        <f t="shared" si="0"/>
        <v>19</v>
      </c>
    </row>
    <row r="10" spans="1:13" ht="88.5" customHeight="1" x14ac:dyDescent="0.35">
      <c r="A10" s="64" t="s">
        <v>39</v>
      </c>
      <c r="B10" s="35" t="s">
        <v>98</v>
      </c>
      <c r="C10" s="41" t="s">
        <v>27</v>
      </c>
      <c r="D10" s="27">
        <f>VLOOKUP(A10,'Screening of NbS'!$A$3:$J$30,4,FALSE)</f>
        <v>3</v>
      </c>
      <c r="E10" s="24">
        <f>VLOOKUP(A10,'Screening of NbS'!$A$3:$J$30,5,FALSE)</f>
        <v>3</v>
      </c>
      <c r="F10" s="24">
        <f>VLOOKUP(A10,'Screening of NbS'!$A$3:$J$30,6,FALSE)</f>
        <v>3</v>
      </c>
      <c r="G10" s="24">
        <f>VLOOKUP(A10,'Screening of NbS'!$A$3:$J$30,7,FALSE)</f>
        <v>3</v>
      </c>
      <c r="H10" s="24">
        <f>VLOOKUP(A10,'Screening of NbS'!$A$3:$J$30,8,FALSE)</f>
        <v>3</v>
      </c>
      <c r="I10" s="24">
        <f>VLOOKUP(A10,'Screening of NbS'!$A$3:$J$30,9,FALSE)</f>
        <v>2</v>
      </c>
      <c r="J10" s="28">
        <f>VLOOKUP(A10,'Screening of NbS'!$A$3:$J$30,10,FALSE)</f>
        <v>2</v>
      </c>
      <c r="K10" s="80" t="s">
        <v>391</v>
      </c>
      <c r="L10" s="77">
        <f t="shared" si="0"/>
        <v>19</v>
      </c>
    </row>
    <row r="11" spans="1:13" ht="88.5" customHeight="1" x14ac:dyDescent="0.35">
      <c r="A11" s="64" t="s">
        <v>424</v>
      </c>
      <c r="B11" s="35" t="s">
        <v>431</v>
      </c>
      <c r="C11" s="41" t="s">
        <v>101</v>
      </c>
      <c r="D11" s="27">
        <f>VLOOKUP(A11,'Screening of NbS'!$A$3:$J$30,4,FALSE)</f>
        <v>3</v>
      </c>
      <c r="E11" s="24">
        <f>VLOOKUP(A11,'Screening of NbS'!$A$3:$J$30,5,FALSE)</f>
        <v>3</v>
      </c>
      <c r="F11" s="24">
        <f>VLOOKUP(A11,'Screening of NbS'!$A$3:$J$30,6,FALSE)</f>
        <v>3</v>
      </c>
      <c r="G11" s="24">
        <f>VLOOKUP(A11,'Screening of NbS'!$A$3:$J$30,7,FALSE)</f>
        <v>3</v>
      </c>
      <c r="H11" s="24">
        <f>VLOOKUP(A11,'Screening of NbS'!$A$3:$J$30,8,FALSE)</f>
        <v>2</v>
      </c>
      <c r="I11" s="24">
        <f>VLOOKUP(A11,'Screening of NbS'!$A$3:$J$30,9,FALSE)</f>
        <v>2</v>
      </c>
      <c r="J11" s="28">
        <f>VLOOKUP(A11,'Screening of NbS'!$A$3:$J$30,10,FALSE)</f>
        <v>3</v>
      </c>
      <c r="K11" s="80" t="s">
        <v>537</v>
      </c>
      <c r="L11" s="77">
        <f t="shared" si="0"/>
        <v>19</v>
      </c>
    </row>
    <row r="12" spans="1:13" ht="88.5" customHeight="1" x14ac:dyDescent="0.35">
      <c r="A12" s="64" t="s">
        <v>120</v>
      </c>
      <c r="B12" s="35" t="s">
        <v>143</v>
      </c>
      <c r="C12" s="41" t="s">
        <v>100</v>
      </c>
      <c r="D12" s="27">
        <f>VLOOKUP(A12,'Screening of NbS'!$A$3:$J$30,4,FALSE)</f>
        <v>3</v>
      </c>
      <c r="E12" s="24">
        <f>VLOOKUP(A12,'Screening of NbS'!$A$3:$J$30,5,FALSE)</f>
        <v>3</v>
      </c>
      <c r="F12" s="24">
        <f>VLOOKUP(A12,'Screening of NbS'!$A$3:$J$30,6,FALSE)</f>
        <v>3</v>
      </c>
      <c r="G12" s="24">
        <f>VLOOKUP(A12,'Screening of NbS'!$A$3:$J$30,7,FALSE)</f>
        <v>2</v>
      </c>
      <c r="H12" s="24">
        <f>VLOOKUP(A12,'Screening of NbS'!$A$3:$J$30,8,FALSE)</f>
        <v>2</v>
      </c>
      <c r="I12" s="24">
        <f>VLOOKUP(A12,'Screening of NbS'!$A$3:$J$30,9,FALSE)</f>
        <v>3</v>
      </c>
      <c r="J12" s="28">
        <f>VLOOKUP(A12,'Screening of NbS'!$A$3:$J$30,10,FALSE)</f>
        <v>3</v>
      </c>
      <c r="K12" s="80" t="s">
        <v>491</v>
      </c>
      <c r="L12" s="77">
        <f t="shared" si="0"/>
        <v>19</v>
      </c>
      <c r="M12" t="s">
        <v>406</v>
      </c>
    </row>
    <row r="13" spans="1:13" ht="88.5" customHeight="1" x14ac:dyDescent="0.35">
      <c r="A13" s="64" t="s">
        <v>85</v>
      </c>
      <c r="B13" s="35" t="s">
        <v>473</v>
      </c>
      <c r="C13" s="41" t="s">
        <v>100</v>
      </c>
      <c r="D13" s="27">
        <f>VLOOKUP(A13,'Screening of NbS'!$A$3:$J$30,4,FALSE)</f>
        <v>3</v>
      </c>
      <c r="E13" s="24">
        <f>VLOOKUP(A13,'Screening of NbS'!$A$3:$J$30,5,FALSE)</f>
        <v>3</v>
      </c>
      <c r="F13" s="24">
        <f>VLOOKUP(A13,'Screening of NbS'!$A$3:$J$30,6,FALSE)</f>
        <v>3</v>
      </c>
      <c r="G13" s="24">
        <f>VLOOKUP(A13,'Screening of NbS'!$A$3:$J$30,7,FALSE)</f>
        <v>2</v>
      </c>
      <c r="H13" s="24">
        <f>VLOOKUP(A13,'Screening of NbS'!$A$3:$J$30,8,FALSE)</f>
        <v>1</v>
      </c>
      <c r="I13" s="24">
        <f>VLOOKUP(A13,'Screening of NbS'!$A$3:$J$30,9,FALSE)</f>
        <v>3</v>
      </c>
      <c r="J13" s="28">
        <f>VLOOKUP(A13,'Screening of NbS'!$A$3:$J$30,10,FALSE)</f>
        <v>3</v>
      </c>
      <c r="K13" s="80" t="s">
        <v>468</v>
      </c>
      <c r="L13" s="77">
        <f t="shared" si="0"/>
        <v>18</v>
      </c>
      <c r="M13" t="s">
        <v>403</v>
      </c>
    </row>
    <row r="14" spans="1:13" ht="88.5" customHeight="1" x14ac:dyDescent="0.35">
      <c r="A14" s="64" t="s">
        <v>525</v>
      </c>
      <c r="B14" s="35" t="s">
        <v>524</v>
      </c>
      <c r="C14" s="41" t="s">
        <v>101</v>
      </c>
      <c r="D14" s="27">
        <f>VLOOKUP(A14,'Screening of NbS'!$A$3:$J$30,4,FALSE)</f>
        <v>3</v>
      </c>
      <c r="E14" s="24">
        <f>VLOOKUP(A14,'Screening of NbS'!$A$3:$J$30,5,FALSE)</f>
        <v>3</v>
      </c>
      <c r="F14" s="24">
        <f>VLOOKUP(A14,'Screening of NbS'!$A$3:$J$30,6,FALSE)</f>
        <v>1</v>
      </c>
      <c r="G14" s="24">
        <f>VLOOKUP(A14,'Screening of NbS'!$A$3:$J$30,7,FALSE)</f>
        <v>3</v>
      </c>
      <c r="H14" s="24">
        <f>VLOOKUP(A14,'Screening of NbS'!$A$3:$J$30,8,FALSE)</f>
        <v>3</v>
      </c>
      <c r="I14" s="24">
        <f>VLOOKUP(A14,'Screening of NbS'!$A$3:$J$30,9,FALSE)</f>
        <v>2</v>
      </c>
      <c r="J14" s="28">
        <f>VLOOKUP(A14,'Screening of NbS'!$A$3:$J$30,10,FALSE)</f>
        <v>3</v>
      </c>
      <c r="K14" s="80" t="s">
        <v>492</v>
      </c>
      <c r="L14" s="77">
        <f t="shared" si="0"/>
        <v>18</v>
      </c>
      <c r="M14" s="1" t="s">
        <v>404</v>
      </c>
    </row>
    <row r="15" spans="1:13" ht="88.5" customHeight="1" x14ac:dyDescent="0.35">
      <c r="A15" s="64" t="s">
        <v>476</v>
      </c>
      <c r="B15" s="35" t="s">
        <v>477</v>
      </c>
      <c r="C15" s="41" t="s">
        <v>27</v>
      </c>
      <c r="D15" s="27">
        <f>VLOOKUP(A15,'Screening of NbS'!$A$3:$J$30,4,FALSE)</f>
        <v>3</v>
      </c>
      <c r="E15" s="24">
        <f>VLOOKUP(A15,'Screening of NbS'!$A$3:$J$30,5,FALSE)</f>
        <v>2</v>
      </c>
      <c r="F15" s="24">
        <f>VLOOKUP(A15,'Screening of NbS'!$A$3:$J$30,6,FALSE)</f>
        <v>2</v>
      </c>
      <c r="G15" s="24">
        <f>VLOOKUP(A15,'Screening of NbS'!$A$3:$J$30,7,FALSE)</f>
        <v>3</v>
      </c>
      <c r="H15" s="24">
        <f>VLOOKUP(A15,'Screening of NbS'!$A$3:$J$30,8,FALSE)</f>
        <v>3</v>
      </c>
      <c r="I15" s="24">
        <f>VLOOKUP(A15,'Screening of NbS'!$A$3:$J$30,9,FALSE)</f>
        <v>2</v>
      </c>
      <c r="J15" s="28">
        <f>VLOOKUP(A15,'Screening of NbS'!$A$3:$J$30,10,FALSE)</f>
        <v>3</v>
      </c>
      <c r="K15" s="80" t="s">
        <v>479</v>
      </c>
      <c r="L15" s="77">
        <f t="shared" si="0"/>
        <v>18</v>
      </c>
    </row>
    <row r="16" spans="1:13" ht="88.5" customHeight="1" x14ac:dyDescent="0.35">
      <c r="A16" s="64" t="s">
        <v>30</v>
      </c>
      <c r="B16" s="35" t="s">
        <v>47</v>
      </c>
      <c r="C16" s="41" t="s">
        <v>27</v>
      </c>
      <c r="D16" s="27">
        <f>VLOOKUP(A16,'Screening of NbS'!$A$3:$J$30,4,FALSE)</f>
        <v>3</v>
      </c>
      <c r="E16" s="24">
        <f>VLOOKUP(A16,'Screening of NbS'!$A$3:$J$30,5,FALSE)</f>
        <v>2</v>
      </c>
      <c r="F16" s="24">
        <f>VLOOKUP(A16,'Screening of NbS'!$A$3:$J$30,6,FALSE)</f>
        <v>2</v>
      </c>
      <c r="G16" s="24">
        <f>VLOOKUP(A16,'Screening of NbS'!$A$3:$J$30,7,FALSE)</f>
        <v>3</v>
      </c>
      <c r="H16" s="24">
        <f>VLOOKUP(A16,'Screening of NbS'!$A$3:$J$30,8,FALSE)</f>
        <v>3</v>
      </c>
      <c r="I16" s="24">
        <f>VLOOKUP(A16,'Screening of NbS'!$A$3:$J$30,9,FALSE)</f>
        <v>2</v>
      </c>
      <c r="J16" s="28">
        <f>VLOOKUP(A16,'Screening of NbS'!$A$3:$J$30,10,FALSE)</f>
        <v>3</v>
      </c>
      <c r="K16" s="80" t="s">
        <v>392</v>
      </c>
      <c r="L16" s="77">
        <f t="shared" si="0"/>
        <v>18</v>
      </c>
    </row>
    <row r="17" spans="1:13" ht="88.5" customHeight="1" x14ac:dyDescent="0.35">
      <c r="A17" s="64" t="s">
        <v>531</v>
      </c>
      <c r="B17" s="35" t="s">
        <v>536</v>
      </c>
      <c r="C17" s="41" t="s">
        <v>101</v>
      </c>
      <c r="D17" s="27">
        <f>VLOOKUP(A17,'Screening of NbS'!$A$3:$J$30,4,FALSE)</f>
        <v>3</v>
      </c>
      <c r="E17" s="24">
        <f>VLOOKUP(A17,'Screening of NbS'!$A$3:$J$30,5,FALSE)</f>
        <v>2</v>
      </c>
      <c r="F17" s="24">
        <f>VLOOKUP(A17,'Screening of NbS'!$A$3:$J$30,6,FALSE)</f>
        <v>2</v>
      </c>
      <c r="G17" s="24">
        <f>VLOOKUP(A17,'Screening of NbS'!$A$3:$J$30,7,FALSE)</f>
        <v>3</v>
      </c>
      <c r="H17" s="24">
        <f>VLOOKUP(A17,'Screening of NbS'!$A$3:$J$30,8,FALSE)</f>
        <v>3</v>
      </c>
      <c r="I17" s="24">
        <f>VLOOKUP(A17,'Screening of NbS'!$A$3:$J$30,9,FALSE)</f>
        <v>2</v>
      </c>
      <c r="J17" s="28">
        <f>VLOOKUP(A17,'Screening of NbS'!$A$3:$J$30,10,FALSE)</f>
        <v>3</v>
      </c>
      <c r="K17" s="80" t="s">
        <v>549</v>
      </c>
      <c r="L17" s="77">
        <f t="shared" si="0"/>
        <v>18</v>
      </c>
    </row>
    <row r="18" spans="1:13" ht="88.5" customHeight="1" x14ac:dyDescent="0.35">
      <c r="A18" s="64" t="s">
        <v>529</v>
      </c>
      <c r="B18" s="35" t="s">
        <v>530</v>
      </c>
      <c r="C18" s="41" t="s">
        <v>27</v>
      </c>
      <c r="D18" s="27">
        <f>VLOOKUP(A18,'Screening of NbS'!$A$3:$J$30,4,FALSE)</f>
        <v>3</v>
      </c>
      <c r="E18" s="24">
        <f>VLOOKUP(A18,'Screening of NbS'!$A$3:$J$30,5,FALSE)</f>
        <v>2</v>
      </c>
      <c r="F18" s="24">
        <f>VLOOKUP(A18,'Screening of NbS'!$A$3:$J$30,6,FALSE)</f>
        <v>2</v>
      </c>
      <c r="G18" s="24">
        <f>VLOOKUP(A18,'Screening of NbS'!$A$3:$J$30,7,FALSE)</f>
        <v>3</v>
      </c>
      <c r="H18" s="24">
        <f>VLOOKUP(A18,'Screening of NbS'!$A$3:$J$30,8,FALSE)</f>
        <v>3</v>
      </c>
      <c r="I18" s="24">
        <f>VLOOKUP(A18,'Screening of NbS'!$A$3:$J$30,9,FALSE)</f>
        <v>1</v>
      </c>
      <c r="J18" s="28">
        <f>VLOOKUP(A18,'Screening of NbS'!$A$3:$J$30,10,FALSE)</f>
        <v>3</v>
      </c>
      <c r="K18" s="80" t="s">
        <v>546</v>
      </c>
      <c r="L18" s="77">
        <f t="shared" si="0"/>
        <v>17</v>
      </c>
      <c r="M18" s="1" t="s">
        <v>405</v>
      </c>
    </row>
    <row r="19" spans="1:13" ht="88.5" customHeight="1" x14ac:dyDescent="0.35">
      <c r="A19" s="64" t="s">
        <v>304</v>
      </c>
      <c r="B19" s="35" t="s">
        <v>474</v>
      </c>
      <c r="C19" s="41" t="s">
        <v>27</v>
      </c>
      <c r="D19" s="27">
        <f>VLOOKUP(A19,'Screening of NbS'!$A$3:$J$30,4,FALSE)</f>
        <v>3</v>
      </c>
      <c r="E19" s="24">
        <f>VLOOKUP(A19,'Screening of NbS'!$A$3:$J$30,5,FALSE)</f>
        <v>3</v>
      </c>
      <c r="F19" s="24">
        <f>VLOOKUP(A19,'Screening of NbS'!$A$3:$J$30,6,FALSE)</f>
        <v>2</v>
      </c>
      <c r="G19" s="24">
        <f>VLOOKUP(A19,'Screening of NbS'!$A$3:$J$30,7,FALSE)</f>
        <v>3</v>
      </c>
      <c r="H19" s="24">
        <f>VLOOKUP(A19,'Screening of NbS'!$A$3:$J$30,8,FALSE)</f>
        <v>2</v>
      </c>
      <c r="I19" s="24">
        <f>VLOOKUP(A19,'Screening of NbS'!$A$3:$J$30,9,FALSE)</f>
        <v>2</v>
      </c>
      <c r="J19" s="28">
        <f>VLOOKUP(A19,'Screening of NbS'!$A$3:$J$30,10,FALSE)</f>
        <v>2</v>
      </c>
      <c r="K19" s="80" t="s">
        <v>470</v>
      </c>
      <c r="L19" s="77">
        <f t="shared" si="0"/>
        <v>17</v>
      </c>
    </row>
    <row r="20" spans="1:13" ht="88.5" customHeight="1" x14ac:dyDescent="0.35">
      <c r="A20" s="64" t="s">
        <v>119</v>
      </c>
      <c r="B20" s="35" t="s">
        <v>142</v>
      </c>
      <c r="C20" s="41" t="s">
        <v>100</v>
      </c>
      <c r="D20" s="27">
        <f>VLOOKUP(A20,'Screening of NbS'!$A$3:$J$30,4,FALSE)</f>
        <v>3</v>
      </c>
      <c r="E20" s="24">
        <f>VLOOKUP(A20,'Screening of NbS'!$A$3:$J$30,5,FALSE)</f>
        <v>3</v>
      </c>
      <c r="F20" s="24">
        <f>VLOOKUP(A20,'Screening of NbS'!$A$3:$J$30,6,FALSE)</f>
        <v>3</v>
      </c>
      <c r="G20" s="24">
        <f>VLOOKUP(A20,'Screening of NbS'!$A$3:$J$30,7,FALSE)</f>
        <v>1</v>
      </c>
      <c r="H20" s="24">
        <f>VLOOKUP(A20,'Screening of NbS'!$A$3:$J$30,8,FALSE)</f>
        <v>2</v>
      </c>
      <c r="I20" s="24">
        <f>VLOOKUP(A20,'Screening of NbS'!$A$3:$J$30,9,FALSE)</f>
        <v>2</v>
      </c>
      <c r="J20" s="28">
        <f>VLOOKUP(A20,'Screening of NbS'!$A$3:$J$30,10,FALSE)</f>
        <v>3</v>
      </c>
      <c r="K20" s="80" t="s">
        <v>402</v>
      </c>
      <c r="L20" s="77">
        <f t="shared" si="0"/>
        <v>17</v>
      </c>
    </row>
    <row r="21" spans="1:13" ht="88.5" customHeight="1" x14ac:dyDescent="0.35">
      <c r="A21" s="64" t="s">
        <v>462</v>
      </c>
      <c r="B21" s="35" t="s">
        <v>483</v>
      </c>
      <c r="C21" s="41" t="s">
        <v>100</v>
      </c>
      <c r="D21" s="27">
        <f>VLOOKUP(A21,'Screening of NbS'!$A$3:$J$30,4,FALSE)</f>
        <v>3</v>
      </c>
      <c r="E21" s="24">
        <f>VLOOKUP(A21,'Screening of NbS'!$A$3:$J$30,5,FALSE)</f>
        <v>3</v>
      </c>
      <c r="F21" s="24">
        <f>VLOOKUP(A21,'Screening of NbS'!$A$3:$J$30,6,FALSE)</f>
        <v>2</v>
      </c>
      <c r="G21" s="24">
        <f>VLOOKUP(A21,'Screening of NbS'!$A$3:$J$30,7,FALSE)</f>
        <v>1</v>
      </c>
      <c r="H21" s="24">
        <f>VLOOKUP(A21,'Screening of NbS'!$A$3:$J$30,8,FALSE)</f>
        <v>3</v>
      </c>
      <c r="I21" s="24">
        <f>VLOOKUP(A21,'Screening of NbS'!$A$3:$J$30,9,FALSE)</f>
        <v>2</v>
      </c>
      <c r="J21" s="28">
        <f>VLOOKUP(A21,'Screening of NbS'!$A$3:$J$30,10,FALSE)</f>
        <v>3</v>
      </c>
      <c r="K21" s="80" t="s">
        <v>484</v>
      </c>
      <c r="L21" s="77">
        <f t="shared" si="0"/>
        <v>17</v>
      </c>
      <c r="M21" s="1" t="s">
        <v>407</v>
      </c>
    </row>
    <row r="22" spans="1:13" ht="88.5" customHeight="1" x14ac:dyDescent="0.35">
      <c r="A22" s="64" t="s">
        <v>527</v>
      </c>
      <c r="B22" s="35" t="s">
        <v>528</v>
      </c>
      <c r="C22" s="41" t="s">
        <v>27</v>
      </c>
      <c r="D22" s="27">
        <f>VLOOKUP(A22,'Screening of NbS'!$A$3:$J$30,4,FALSE)</f>
        <v>3</v>
      </c>
      <c r="E22" s="24">
        <f>VLOOKUP(A22,'Screening of NbS'!$A$3:$J$30,5,FALSE)</f>
        <v>3</v>
      </c>
      <c r="F22" s="24">
        <f>VLOOKUP(A22,'Screening of NbS'!$A$3:$J$30,6,FALSE)</f>
        <v>1</v>
      </c>
      <c r="G22" s="24">
        <f>VLOOKUP(A22,'Screening of NbS'!$A$3:$J$30,7,FALSE)</f>
        <v>3</v>
      </c>
      <c r="H22" s="24">
        <f>VLOOKUP(A22,'Screening of NbS'!$A$3:$J$30,8,FALSE)</f>
        <v>3</v>
      </c>
      <c r="I22" s="24">
        <f>VLOOKUP(A22,'Screening of NbS'!$A$3:$J$30,9,FALSE)</f>
        <v>1</v>
      </c>
      <c r="J22" s="28">
        <f>VLOOKUP(A22,'Screening of NbS'!$A$3:$J$30,10,FALSE)</f>
        <v>3</v>
      </c>
      <c r="K22" s="80" t="s">
        <v>478</v>
      </c>
      <c r="L22" s="77">
        <f t="shared" si="0"/>
        <v>17</v>
      </c>
    </row>
    <row r="23" spans="1:13" ht="88.5" customHeight="1" x14ac:dyDescent="0.35">
      <c r="A23" s="64" t="s">
        <v>121</v>
      </c>
      <c r="B23" s="35" t="s">
        <v>144</v>
      </c>
      <c r="C23" s="41" t="s">
        <v>100</v>
      </c>
      <c r="D23" s="27">
        <f>VLOOKUP(A23,'Screening of NbS'!$A$3:$J$30,4,FALSE)</f>
        <v>3</v>
      </c>
      <c r="E23" s="24">
        <f>VLOOKUP(A23,'Screening of NbS'!$A$3:$J$30,5,FALSE)</f>
        <v>2</v>
      </c>
      <c r="F23" s="24">
        <f>VLOOKUP(A23,'Screening of NbS'!$A$3:$J$30,6,FALSE)</f>
        <v>2</v>
      </c>
      <c r="G23" s="24">
        <f>VLOOKUP(A23,'Screening of NbS'!$A$3:$J$30,7,FALSE)</f>
        <v>2</v>
      </c>
      <c r="H23" s="24">
        <f>VLOOKUP(A23,'Screening of NbS'!$A$3:$J$30,8,FALSE)</f>
        <v>2</v>
      </c>
      <c r="I23" s="24">
        <f>VLOOKUP(A23,'Screening of NbS'!$A$3:$J$30,9,FALSE)</f>
        <v>3</v>
      </c>
      <c r="J23" s="28">
        <f>VLOOKUP(A23,'Screening of NbS'!$A$3:$J$30,10,FALSE)</f>
        <v>3</v>
      </c>
      <c r="K23" s="80" t="s">
        <v>414</v>
      </c>
      <c r="L23" s="77">
        <f t="shared" si="0"/>
        <v>17</v>
      </c>
    </row>
    <row r="24" spans="1:13" ht="88.5" customHeight="1" x14ac:dyDescent="0.35">
      <c r="A24" s="64" t="s">
        <v>38</v>
      </c>
      <c r="B24" s="35" t="s">
        <v>84</v>
      </c>
      <c r="C24" s="41" t="s">
        <v>100</v>
      </c>
      <c r="D24" s="27">
        <f>VLOOKUP(A24,'Screening of NbS'!$A$3:$J$30,4,FALSE)</f>
        <v>3</v>
      </c>
      <c r="E24" s="24">
        <f>VLOOKUP(A24,'Screening of NbS'!$A$3:$J$30,5,FALSE)</f>
        <v>2</v>
      </c>
      <c r="F24" s="24">
        <f>VLOOKUP(A24,'Screening of NbS'!$A$3:$J$30,6,FALSE)</f>
        <v>3</v>
      </c>
      <c r="G24" s="24">
        <f>VLOOKUP(A24,'Screening of NbS'!$A$3:$J$30,7,FALSE)</f>
        <v>3</v>
      </c>
      <c r="H24" s="24">
        <f>VLOOKUP(A24,'Screening of NbS'!$A$3:$J$30,8,FALSE)</f>
        <v>2</v>
      </c>
      <c r="I24" s="24">
        <f>VLOOKUP(A24,'Screening of NbS'!$A$3:$J$30,9,FALSE)</f>
        <v>1</v>
      </c>
      <c r="J24" s="28">
        <f>VLOOKUP(A24,'Screening of NbS'!$A$3:$J$30,10,FALSE)</f>
        <v>3</v>
      </c>
      <c r="K24" s="80" t="s">
        <v>487</v>
      </c>
      <c r="L24" s="77">
        <f t="shared" si="0"/>
        <v>17</v>
      </c>
    </row>
    <row r="25" spans="1:13" ht="88.5" customHeight="1" x14ac:dyDescent="0.35">
      <c r="A25" s="64" t="s">
        <v>461</v>
      </c>
      <c r="B25" s="35" t="s">
        <v>126</v>
      </c>
      <c r="C25" s="41" t="s">
        <v>100</v>
      </c>
      <c r="D25" s="27">
        <f>VLOOKUP(A25,'Screening of NbS'!$A$3:$J$30,4,FALSE)</f>
        <v>3</v>
      </c>
      <c r="E25" s="24">
        <f>VLOOKUP(A25,'Screening of NbS'!$A$3:$J$30,5,FALSE)</f>
        <v>2</v>
      </c>
      <c r="F25" s="24">
        <f>VLOOKUP(A25,'Screening of NbS'!$A$3:$J$30,6,FALSE)</f>
        <v>3</v>
      </c>
      <c r="G25" s="24">
        <f>VLOOKUP(A25,'Screening of NbS'!$A$3:$J$30,7,FALSE)</f>
        <v>1</v>
      </c>
      <c r="H25" s="24">
        <f>VLOOKUP(A25,'Screening of NbS'!$A$3:$J$30,8,FALSE)</f>
        <v>2</v>
      </c>
      <c r="I25" s="24">
        <f>VLOOKUP(A25,'Screening of NbS'!$A$3:$J$30,9,FALSE)</f>
        <v>2</v>
      </c>
      <c r="J25" s="28">
        <f>VLOOKUP(A25,'Screening of NbS'!$A$3:$J$30,10,FALSE)</f>
        <v>3</v>
      </c>
      <c r="K25" s="80" t="s">
        <v>469</v>
      </c>
      <c r="L25" s="77">
        <f t="shared" si="0"/>
        <v>16</v>
      </c>
    </row>
    <row r="26" spans="1:13" ht="88.5" customHeight="1" x14ac:dyDescent="0.35">
      <c r="A26" s="64" t="s">
        <v>117</v>
      </c>
      <c r="B26" s="35" t="s">
        <v>140</v>
      </c>
      <c r="C26" s="41" t="s">
        <v>27</v>
      </c>
      <c r="D26" s="27">
        <f>VLOOKUP(A26,'Screening of NbS'!$A$3:$J$30,4,FALSE)</f>
        <v>3</v>
      </c>
      <c r="E26" s="24">
        <f>VLOOKUP(A26,'Screening of NbS'!$A$3:$J$30,5,FALSE)</f>
        <v>2</v>
      </c>
      <c r="F26" s="24">
        <f>VLOOKUP(A26,'Screening of NbS'!$A$3:$J$30,6,FALSE)</f>
        <v>2</v>
      </c>
      <c r="G26" s="24">
        <f>VLOOKUP(A26,'Screening of NbS'!$A$3:$J$30,7,FALSE)</f>
        <v>2</v>
      </c>
      <c r="H26" s="24">
        <f>VLOOKUP(A26,'Screening of NbS'!$A$3:$J$30,8,FALSE)</f>
        <v>2</v>
      </c>
      <c r="I26" s="24">
        <f>VLOOKUP(A26,'Screening of NbS'!$A$3:$J$30,9,FALSE)</f>
        <v>2</v>
      </c>
      <c r="J26" s="28">
        <f>VLOOKUP(A26,'Screening of NbS'!$A$3:$J$30,10,FALSE)</f>
        <v>3</v>
      </c>
      <c r="K26" s="80" t="s">
        <v>412</v>
      </c>
      <c r="L26" s="77">
        <f t="shared" si="0"/>
        <v>16</v>
      </c>
    </row>
    <row r="27" spans="1:13" ht="88.5" customHeight="1" x14ac:dyDescent="0.35">
      <c r="A27" s="64" t="s">
        <v>324</v>
      </c>
      <c r="B27" s="35" t="s">
        <v>328</v>
      </c>
      <c r="C27" s="41" t="s">
        <v>27</v>
      </c>
      <c r="D27" s="27">
        <f>VLOOKUP(A27,'Screening of NbS'!$A$3:$J$30,4,FALSE)</f>
        <v>3</v>
      </c>
      <c r="E27" s="24">
        <f>VLOOKUP(A27,'Screening of NbS'!$A$3:$J$30,5,FALSE)</f>
        <v>3</v>
      </c>
      <c r="F27" s="24">
        <f>VLOOKUP(A27,'Screening of NbS'!$A$3:$J$30,6,FALSE)</f>
        <v>2</v>
      </c>
      <c r="G27" s="24">
        <f>VLOOKUP(A27,'Screening of NbS'!$A$3:$J$30,7,FALSE)</f>
        <v>3</v>
      </c>
      <c r="H27" s="24">
        <f>VLOOKUP(A27,'Screening of NbS'!$A$3:$J$30,8,FALSE)</f>
        <v>2</v>
      </c>
      <c r="I27" s="24">
        <f>VLOOKUP(A27,'Screening of NbS'!$A$3:$J$30,9,FALSE)</f>
        <v>1</v>
      </c>
      <c r="J27" s="28">
        <f>VLOOKUP(A27,'Screening of NbS'!$A$3:$J$30,10,FALSE)</f>
        <v>2</v>
      </c>
      <c r="K27" s="80" t="s">
        <v>485</v>
      </c>
      <c r="L27" s="77">
        <f t="shared" si="0"/>
        <v>16</v>
      </c>
    </row>
    <row r="28" spans="1:13" ht="88.5" customHeight="1" x14ac:dyDescent="0.35">
      <c r="A28" s="65" t="s">
        <v>37</v>
      </c>
      <c r="B28" s="49" t="s">
        <v>79</v>
      </c>
      <c r="C28" s="50" t="s">
        <v>101</v>
      </c>
      <c r="D28" s="27">
        <f>VLOOKUP(A28,'Screening of NbS'!$A$3:$J$30,4,FALSE)</f>
        <v>3</v>
      </c>
      <c r="E28" s="24">
        <f>VLOOKUP(A28,'Screening of NbS'!$A$3:$J$30,5,FALSE)</f>
        <v>2</v>
      </c>
      <c r="F28" s="24">
        <f>VLOOKUP(A28,'Screening of NbS'!$A$3:$J$30,6,FALSE)</f>
        <v>1</v>
      </c>
      <c r="G28" s="24">
        <f>VLOOKUP(A28,'Screening of NbS'!$A$3:$J$30,7,FALSE)</f>
        <v>3</v>
      </c>
      <c r="H28" s="24">
        <f>VLOOKUP(A28,'Screening of NbS'!$A$3:$J$30,8,FALSE)</f>
        <v>1</v>
      </c>
      <c r="I28" s="24">
        <f>VLOOKUP(A28,'Screening of NbS'!$A$3:$J$30,9,FALSE)</f>
        <v>3</v>
      </c>
      <c r="J28" s="28">
        <f>VLOOKUP(A28,'Screening of NbS'!$A$3:$J$30,10,FALSE)</f>
        <v>1</v>
      </c>
      <c r="K28" s="81" t="s">
        <v>388</v>
      </c>
      <c r="L28" s="77">
        <f t="shared" si="0"/>
        <v>14</v>
      </c>
    </row>
    <row r="29" spans="1:13" ht="88.5" customHeight="1" x14ac:dyDescent="0.35">
      <c r="A29" s="64" t="s">
        <v>72</v>
      </c>
      <c r="B29" s="10" t="s">
        <v>489</v>
      </c>
      <c r="C29" s="41" t="s">
        <v>101</v>
      </c>
      <c r="D29" s="27">
        <f>VLOOKUP(A29,'Screening of NbS'!$A$3:$J$30,4,FALSE)</f>
        <v>3</v>
      </c>
      <c r="E29" s="24">
        <f>VLOOKUP(A29,'Screening of NbS'!$A$3:$J$30,5,FALSE)</f>
        <v>1</v>
      </c>
      <c r="F29" s="24">
        <f>VLOOKUP(A29,'Screening of NbS'!$A$3:$J$30,6,FALSE)</f>
        <v>2</v>
      </c>
      <c r="G29" s="24">
        <f>VLOOKUP(A29,'Screening of NbS'!$A$3:$J$30,7,FALSE)</f>
        <v>1</v>
      </c>
      <c r="H29" s="24">
        <f>VLOOKUP(A29,'Screening of NbS'!$A$3:$J$30,8,FALSE)</f>
        <v>1</v>
      </c>
      <c r="I29" s="24">
        <f>VLOOKUP(A29,'Screening of NbS'!$A$3:$J$30,9,FALSE)</f>
        <v>3</v>
      </c>
      <c r="J29" s="28">
        <f>VLOOKUP(A29,'Screening of NbS'!$A$3:$J$30,10,FALSE)</f>
        <v>3</v>
      </c>
      <c r="K29" s="81" t="s">
        <v>490</v>
      </c>
      <c r="L29" s="83">
        <f t="shared" si="0"/>
        <v>14</v>
      </c>
    </row>
    <row r="30" spans="1:13" ht="88.5" customHeight="1" x14ac:dyDescent="0.35">
      <c r="A30" s="64" t="s">
        <v>113</v>
      </c>
      <c r="B30" s="35" t="s">
        <v>132</v>
      </c>
      <c r="C30" s="41" t="s">
        <v>100</v>
      </c>
      <c r="D30" s="27">
        <f>VLOOKUP(A30,'Screening of NbS'!$A$3:$J$30,4,FALSE)</f>
        <v>2</v>
      </c>
      <c r="E30" s="24">
        <f>VLOOKUP(A30,'Screening of NbS'!$A$3:$J$30,5,FALSE)</f>
        <v>3</v>
      </c>
      <c r="F30" s="24">
        <f>VLOOKUP(A30,'Screening of NbS'!$A$3:$J$30,6,FALSE)</f>
        <v>2</v>
      </c>
      <c r="G30" s="24">
        <f>VLOOKUP(A30,'Screening of NbS'!$A$3:$J$30,7,FALSE)</f>
        <v>1</v>
      </c>
      <c r="H30" s="24">
        <f>VLOOKUP(A30,'Screening of NbS'!$A$3:$J$30,8,FALSE)</f>
        <v>2</v>
      </c>
      <c r="I30" s="24">
        <f>VLOOKUP(A30,'Screening of NbS'!$A$3:$J$30,9,FALSE)</f>
        <v>2</v>
      </c>
      <c r="J30" s="28">
        <f>VLOOKUP(A30,'Screening of NbS'!$A$3:$J$30,10,FALSE)</f>
        <v>3</v>
      </c>
      <c r="K30" s="51" t="s">
        <v>539</v>
      </c>
      <c r="L30" s="83">
        <f t="shared" si="0"/>
        <v>15</v>
      </c>
    </row>
    <row r="31" spans="1:13" ht="88.5" customHeight="1" thickBot="1" x14ac:dyDescent="0.4">
      <c r="A31" s="66" t="s">
        <v>472</v>
      </c>
      <c r="B31" s="37" t="s">
        <v>475</v>
      </c>
      <c r="C31" s="46" t="s">
        <v>100</v>
      </c>
      <c r="D31" s="33">
        <f>VLOOKUP(A31,'Screening of NbS'!$A$3:$J$30,4,FALSE)</f>
        <v>3</v>
      </c>
      <c r="E31" s="45">
        <f>VLOOKUP(A31,'Screening of NbS'!$A$3:$J$30,5,FALSE)</f>
        <v>2</v>
      </c>
      <c r="F31" s="45">
        <f>VLOOKUP(A31,'Screening of NbS'!$A$3:$J$30,6,FALSE)</f>
        <v>1</v>
      </c>
      <c r="G31" s="45">
        <f>VLOOKUP(A31,'Screening of NbS'!$A$3:$J$30,7,FALSE)</f>
        <v>3</v>
      </c>
      <c r="H31" s="45">
        <f>VLOOKUP(A31,'Screening of NbS'!$A$3:$J$30,8,FALSE)</f>
        <v>2</v>
      </c>
      <c r="I31" s="45">
        <f>VLOOKUP(A31,'Screening of NbS'!$A$3:$J$30,9,FALSE)</f>
        <v>1</v>
      </c>
      <c r="J31" s="34">
        <f>VLOOKUP(A31,'Screening of NbS'!$A$3:$J$30,10,FALSE)</f>
        <v>3</v>
      </c>
      <c r="K31" s="82" t="s">
        <v>409</v>
      </c>
      <c r="L31" s="78">
        <f t="shared" si="0"/>
        <v>15</v>
      </c>
    </row>
    <row r="33" spans="1:12" ht="15" thickBot="1" x14ac:dyDescent="0.4"/>
    <row r="34" spans="1:12" ht="24" customHeight="1" x14ac:dyDescent="0.45">
      <c r="A34" s="119" t="s">
        <v>501</v>
      </c>
      <c r="B34" s="120"/>
      <c r="C34" s="120"/>
      <c r="D34" s="121"/>
      <c r="E34"/>
      <c r="F34"/>
      <c r="G34"/>
      <c r="H34"/>
      <c r="I34"/>
      <c r="J34"/>
      <c r="L34"/>
    </row>
    <row r="35" spans="1:12" x14ac:dyDescent="0.35">
      <c r="A35" s="74" t="s">
        <v>495</v>
      </c>
      <c r="B35" s="73" t="s">
        <v>494</v>
      </c>
      <c r="C35" s="113"/>
      <c r="D35" s="114"/>
      <c r="E35"/>
      <c r="F35"/>
      <c r="G35"/>
      <c r="H35"/>
      <c r="I35"/>
      <c r="J35"/>
      <c r="L35"/>
    </row>
    <row r="36" spans="1:12" ht="45" customHeight="1" x14ac:dyDescent="0.35">
      <c r="A36" s="64" t="s">
        <v>496</v>
      </c>
      <c r="B36" s="71" t="s">
        <v>497</v>
      </c>
      <c r="C36" s="115" t="s">
        <v>500</v>
      </c>
      <c r="D36" s="116"/>
      <c r="E36"/>
      <c r="F36"/>
      <c r="G36"/>
      <c r="H36"/>
      <c r="I36"/>
      <c r="J36"/>
      <c r="L36"/>
    </row>
    <row r="37" spans="1:12" ht="45" customHeight="1" thickBot="1" x14ac:dyDescent="0.4">
      <c r="A37" s="66" t="s">
        <v>499</v>
      </c>
      <c r="B37" s="72" t="s">
        <v>498</v>
      </c>
      <c r="C37" s="117"/>
      <c r="D37" s="118"/>
      <c r="E37"/>
      <c r="F37"/>
      <c r="G37"/>
      <c r="H37"/>
      <c r="I37"/>
      <c r="J37"/>
      <c r="L37"/>
    </row>
  </sheetData>
  <autoFilter ref="A2:M24" xr:uid="{722F415C-C6A5-42A9-BD17-B4100F3D9344}">
    <sortState xmlns:xlrd2="http://schemas.microsoft.com/office/spreadsheetml/2017/richdata2" ref="A3:M29">
      <sortCondition descending="1" ref="L2:L24"/>
    </sortState>
  </autoFilter>
  <sortState xmlns:xlrd2="http://schemas.microsoft.com/office/spreadsheetml/2017/richdata2" ref="A4:L31">
    <sortCondition descending="1" ref="L4:L31"/>
  </sortState>
  <mergeCells count="6">
    <mergeCell ref="K1:L1"/>
    <mergeCell ref="C35:D35"/>
    <mergeCell ref="C36:D37"/>
    <mergeCell ref="A34:D34"/>
    <mergeCell ref="A1:B1"/>
    <mergeCell ref="C1:J1"/>
  </mergeCells>
  <conditionalFormatting sqref="D4:J4 D6:J31">
    <cfRule type="cellIs" dxfId="2" priority="1" operator="equal">
      <formula>3</formula>
    </cfRule>
    <cfRule type="cellIs" dxfId="1" priority="2" operator="equal">
      <formula>2</formula>
    </cfRule>
    <cfRule type="cellIs" dxfId="0" priority="3" operator="equal">
      <formula>1</formula>
    </cfRule>
  </conditionalFormatting>
  <conditionalFormatting sqref="L4:L31">
    <cfRule type="colorScale" priority="13">
      <colorScale>
        <cfvo type="min"/>
        <cfvo type="percentile" val="50"/>
        <cfvo type="max"/>
        <color rgb="FFF8696B"/>
        <color rgb="FFFFEB84"/>
        <color rgb="FF63BE7B"/>
      </colorScale>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08595-A6B3-419A-B9E6-7BED8FF2AD8E}">
  <dimension ref="A1:E75"/>
  <sheetViews>
    <sheetView zoomScale="80" zoomScaleNormal="80" workbookViewId="0"/>
  </sheetViews>
  <sheetFormatPr defaultRowHeight="14.5" x14ac:dyDescent="0.35"/>
  <cols>
    <col min="1" max="1" width="6.54296875" style="2" customWidth="1"/>
    <col min="2" max="2" width="14.26953125" style="3" customWidth="1"/>
    <col min="3" max="3" width="38.81640625" style="3" customWidth="1"/>
    <col min="4" max="4" width="65.7265625" style="3" customWidth="1"/>
    <col min="5" max="5" width="84" style="3" customWidth="1"/>
  </cols>
  <sheetData>
    <row r="1" spans="1:5" x14ac:dyDescent="0.35">
      <c r="A1" s="2" t="s">
        <v>148</v>
      </c>
      <c r="B1" s="3" t="s">
        <v>149</v>
      </c>
      <c r="C1" s="3" t="s">
        <v>58</v>
      </c>
      <c r="D1" s="3" t="s">
        <v>150</v>
      </c>
      <c r="E1" s="3" t="s">
        <v>0</v>
      </c>
    </row>
    <row r="2" spans="1:5" ht="87" x14ac:dyDescent="0.35">
      <c r="A2" s="2">
        <v>1</v>
      </c>
      <c r="B2" s="3" t="s">
        <v>228</v>
      </c>
      <c r="C2" s="3" t="s">
        <v>229</v>
      </c>
      <c r="D2" s="3" t="s">
        <v>232</v>
      </c>
      <c r="E2" s="3" t="s">
        <v>230</v>
      </c>
    </row>
    <row r="3" spans="1:5" ht="130.5" x14ac:dyDescent="0.35">
      <c r="A3" s="2">
        <v>2</v>
      </c>
      <c r="B3" s="3" t="s">
        <v>302</v>
      </c>
      <c r="C3" s="3" t="s">
        <v>303</v>
      </c>
      <c r="D3" s="3" t="s">
        <v>309</v>
      </c>
      <c r="E3" s="3" t="s">
        <v>306</v>
      </c>
    </row>
    <row r="4" spans="1:5" ht="116" x14ac:dyDescent="0.35">
      <c r="A4" s="2">
        <v>3</v>
      </c>
      <c r="B4" s="3" t="s">
        <v>278</v>
      </c>
      <c r="C4" s="3" t="s">
        <v>277</v>
      </c>
      <c r="D4" s="3" t="s">
        <v>291</v>
      </c>
      <c r="E4" s="3" t="s">
        <v>279</v>
      </c>
    </row>
    <row r="5" spans="1:5" ht="72.5" x14ac:dyDescent="0.35">
      <c r="A5" s="2">
        <v>4</v>
      </c>
      <c r="B5" s="3" t="s">
        <v>311</v>
      </c>
      <c r="C5" s="3" t="s">
        <v>312</v>
      </c>
      <c r="D5" s="3" t="s">
        <v>308</v>
      </c>
      <c r="E5" s="3" t="s">
        <v>313</v>
      </c>
    </row>
    <row r="6" spans="1:5" ht="116" x14ac:dyDescent="0.35">
      <c r="A6" s="2">
        <v>5</v>
      </c>
      <c r="B6" s="3" t="s">
        <v>244</v>
      </c>
      <c r="C6" s="3" t="s">
        <v>57</v>
      </c>
      <c r="D6" s="3" t="s">
        <v>245</v>
      </c>
      <c r="E6" s="3" t="s">
        <v>243</v>
      </c>
    </row>
    <row r="7" spans="1:5" ht="101.5" x14ac:dyDescent="0.35">
      <c r="A7" s="2">
        <v>6</v>
      </c>
      <c r="B7" s="3" t="s">
        <v>234</v>
      </c>
      <c r="C7" s="3" t="s">
        <v>51</v>
      </c>
      <c r="D7" s="3" t="s">
        <v>233</v>
      </c>
      <c r="E7" s="3" t="s">
        <v>235</v>
      </c>
    </row>
    <row r="8" spans="1:5" ht="72.5" x14ac:dyDescent="0.35">
      <c r="A8" s="2">
        <v>7</v>
      </c>
      <c r="B8" s="3" t="s">
        <v>254</v>
      </c>
      <c r="C8" s="3" t="s">
        <v>248</v>
      </c>
      <c r="D8" s="3" t="s">
        <v>260</v>
      </c>
      <c r="E8" s="3" t="s">
        <v>249</v>
      </c>
    </row>
    <row r="9" spans="1:5" ht="101.5" x14ac:dyDescent="0.35">
      <c r="A9" s="2">
        <v>8</v>
      </c>
      <c r="B9" s="3" t="s">
        <v>255</v>
      </c>
      <c r="C9" s="3" t="s">
        <v>78</v>
      </c>
      <c r="D9" s="3" t="s">
        <v>256</v>
      </c>
      <c r="E9" s="3" t="s">
        <v>257</v>
      </c>
    </row>
    <row r="10" spans="1:5" ht="116" x14ac:dyDescent="0.35">
      <c r="A10" s="2">
        <v>9</v>
      </c>
      <c r="B10" s="3" t="s">
        <v>171</v>
      </c>
      <c r="C10" s="3" t="s">
        <v>170</v>
      </c>
      <c r="D10" s="3" t="s">
        <v>169</v>
      </c>
      <c r="E10" s="3" t="s">
        <v>168</v>
      </c>
    </row>
    <row r="11" spans="1:5" ht="72.5" x14ac:dyDescent="0.35">
      <c r="A11" s="2">
        <v>10</v>
      </c>
      <c r="B11" s="3" t="s">
        <v>236</v>
      </c>
      <c r="C11" s="3" t="s">
        <v>54</v>
      </c>
      <c r="D11" s="3" t="s">
        <v>252</v>
      </c>
      <c r="E11" s="3" t="s">
        <v>237</v>
      </c>
    </row>
    <row r="12" spans="1:5" ht="87" x14ac:dyDescent="0.35">
      <c r="A12" s="2">
        <v>11</v>
      </c>
      <c r="B12" s="3" t="s">
        <v>262</v>
      </c>
      <c r="C12" s="3" t="s">
        <v>263</v>
      </c>
      <c r="D12" s="3" t="s">
        <v>269</v>
      </c>
      <c r="E12" s="3" t="s">
        <v>264</v>
      </c>
    </row>
    <row r="13" spans="1:5" ht="43.5" x14ac:dyDescent="0.35">
      <c r="A13" s="2">
        <v>12</v>
      </c>
      <c r="B13" s="3" t="s">
        <v>224</v>
      </c>
      <c r="C13" s="3" t="s">
        <v>223</v>
      </c>
      <c r="D13" s="3" t="s">
        <v>222</v>
      </c>
      <c r="E13" s="3" t="s">
        <v>225</v>
      </c>
    </row>
    <row r="14" spans="1:5" ht="116" x14ac:dyDescent="0.35">
      <c r="A14" s="2">
        <v>13</v>
      </c>
      <c r="B14" s="3" t="s">
        <v>178</v>
      </c>
      <c r="C14" s="3" t="s">
        <v>86</v>
      </c>
      <c r="D14" s="3" t="s">
        <v>268</v>
      </c>
      <c r="E14" s="3" t="s">
        <v>266</v>
      </c>
    </row>
    <row r="15" spans="1:5" ht="87" x14ac:dyDescent="0.35">
      <c r="A15" s="2">
        <v>14</v>
      </c>
      <c r="B15" s="3" t="s">
        <v>178</v>
      </c>
      <c r="C15" s="3" t="s">
        <v>177</v>
      </c>
      <c r="D15" s="3" t="s">
        <v>176</v>
      </c>
      <c r="E15" s="3" t="s">
        <v>179</v>
      </c>
    </row>
    <row r="16" spans="1:5" ht="145" x14ac:dyDescent="0.35">
      <c r="A16" s="2">
        <v>15</v>
      </c>
      <c r="B16" s="3" t="s">
        <v>178</v>
      </c>
      <c r="C16" s="3" t="s">
        <v>246</v>
      </c>
      <c r="D16" s="3" t="s">
        <v>259</v>
      </c>
      <c r="E16" s="3" t="s">
        <v>247</v>
      </c>
    </row>
    <row r="17" spans="1:5" ht="72.5" x14ac:dyDescent="0.35">
      <c r="A17" s="2">
        <v>16</v>
      </c>
      <c r="B17" s="3" t="s">
        <v>194</v>
      </c>
      <c r="C17" s="3" t="s">
        <v>193</v>
      </c>
      <c r="D17" s="3" t="s">
        <v>191</v>
      </c>
      <c r="E17" s="3" t="s">
        <v>192</v>
      </c>
    </row>
    <row r="18" spans="1:5" ht="116" x14ac:dyDescent="0.35">
      <c r="A18" s="2">
        <v>17</v>
      </c>
      <c r="B18" s="3" t="s">
        <v>181</v>
      </c>
      <c r="C18" s="3" t="s">
        <v>180</v>
      </c>
      <c r="D18" s="3" t="s">
        <v>182</v>
      </c>
      <c r="E18" s="3" t="s">
        <v>183</v>
      </c>
    </row>
    <row r="19" spans="1:5" ht="116" x14ac:dyDescent="0.35">
      <c r="A19" s="2">
        <v>18</v>
      </c>
      <c r="B19" s="3" t="s">
        <v>185</v>
      </c>
      <c r="C19" s="3" t="s">
        <v>184</v>
      </c>
      <c r="D19" s="3" t="s">
        <v>186</v>
      </c>
      <c r="E19" s="3" t="s">
        <v>187</v>
      </c>
    </row>
    <row r="20" spans="1:5" ht="101.5" x14ac:dyDescent="0.35">
      <c r="A20" s="2">
        <v>19</v>
      </c>
      <c r="B20" s="3" t="s">
        <v>162</v>
      </c>
      <c r="C20" s="3" t="s">
        <v>26</v>
      </c>
      <c r="D20" s="3" t="s">
        <v>161</v>
      </c>
      <c r="E20" s="3" t="s">
        <v>163</v>
      </c>
    </row>
    <row r="21" spans="1:5" ht="87" x14ac:dyDescent="0.35">
      <c r="A21" s="2">
        <v>20</v>
      </c>
      <c r="B21" s="3" t="s">
        <v>283</v>
      </c>
      <c r="C21" s="3" t="s">
        <v>102</v>
      </c>
      <c r="D21" s="3" t="s">
        <v>293</v>
      </c>
      <c r="E21" s="3" t="s">
        <v>284</v>
      </c>
    </row>
    <row r="22" spans="1:5" ht="58" x14ac:dyDescent="0.35">
      <c r="A22" s="2">
        <v>21</v>
      </c>
      <c r="B22" s="3" t="s">
        <v>276</v>
      </c>
      <c r="C22" s="3" t="s">
        <v>274</v>
      </c>
      <c r="D22" s="3" t="s">
        <v>290</v>
      </c>
      <c r="E22" s="3" t="s">
        <v>275</v>
      </c>
    </row>
    <row r="23" spans="1:5" ht="130.5" x14ac:dyDescent="0.35">
      <c r="A23" s="2">
        <v>22</v>
      </c>
      <c r="B23" s="3" t="s">
        <v>49</v>
      </c>
      <c r="C23" s="3" t="s">
        <v>211</v>
      </c>
      <c r="D23" s="3" t="s">
        <v>210</v>
      </c>
      <c r="E23" s="3" t="s">
        <v>212</v>
      </c>
    </row>
    <row r="24" spans="1:5" ht="101.5" x14ac:dyDescent="0.35">
      <c r="A24" s="2">
        <v>23</v>
      </c>
      <c r="B24" s="3" t="s">
        <v>204</v>
      </c>
      <c r="C24" s="3" t="s">
        <v>203</v>
      </c>
      <c r="D24" s="3" t="s">
        <v>202</v>
      </c>
      <c r="E24" s="3" t="s">
        <v>205</v>
      </c>
    </row>
    <row r="25" spans="1:5" ht="130.5" x14ac:dyDescent="0.35">
      <c r="A25" s="2">
        <v>24</v>
      </c>
      <c r="B25" s="3" t="s">
        <v>238</v>
      </c>
      <c r="C25" s="3" t="s">
        <v>444</v>
      </c>
      <c r="D25" s="3" t="s">
        <v>250</v>
      </c>
      <c r="E25" s="3" t="s">
        <v>239</v>
      </c>
    </row>
    <row r="26" spans="1:5" ht="72.5" x14ac:dyDescent="0.35">
      <c r="A26" s="2">
        <v>25</v>
      </c>
      <c r="B26" s="3" t="s">
        <v>316</v>
      </c>
      <c r="C26" s="3" t="s">
        <v>317</v>
      </c>
      <c r="D26" s="3" t="s">
        <v>320</v>
      </c>
      <c r="E26" s="3" t="s">
        <v>318</v>
      </c>
    </row>
    <row r="27" spans="1:5" ht="87" x14ac:dyDescent="0.35">
      <c r="A27" s="2">
        <v>26</v>
      </c>
      <c r="B27" s="3" t="s">
        <v>316</v>
      </c>
      <c r="C27" s="3" t="s">
        <v>321</v>
      </c>
      <c r="D27" s="3" t="s">
        <v>319</v>
      </c>
      <c r="E27" s="3" t="s">
        <v>322</v>
      </c>
    </row>
    <row r="28" spans="1:5" ht="116" x14ac:dyDescent="0.35">
      <c r="A28" s="2">
        <v>27</v>
      </c>
      <c r="B28" s="3" t="s">
        <v>316</v>
      </c>
      <c r="C28" s="3" t="s">
        <v>325</v>
      </c>
      <c r="D28" s="3" t="s">
        <v>326</v>
      </c>
      <c r="E28" s="3" t="s">
        <v>327</v>
      </c>
    </row>
    <row r="29" spans="1:5" ht="58" x14ac:dyDescent="0.35">
      <c r="A29" s="2">
        <v>28</v>
      </c>
      <c r="B29" s="3" t="s">
        <v>287</v>
      </c>
      <c r="C29" s="3" t="s">
        <v>295</v>
      </c>
      <c r="D29" s="3" t="s">
        <v>288</v>
      </c>
      <c r="E29" s="3" t="s">
        <v>106</v>
      </c>
    </row>
    <row r="30" spans="1:5" ht="116" x14ac:dyDescent="0.35">
      <c r="A30" s="2">
        <v>29</v>
      </c>
      <c r="B30" s="3" t="s">
        <v>334</v>
      </c>
      <c r="C30" s="3" t="s">
        <v>335</v>
      </c>
      <c r="D30" s="3" t="s">
        <v>336</v>
      </c>
      <c r="E30" s="3" t="s">
        <v>333</v>
      </c>
    </row>
    <row r="31" spans="1:5" ht="87" x14ac:dyDescent="0.35">
      <c r="A31" s="2">
        <v>30</v>
      </c>
      <c r="B31" s="3" t="s">
        <v>334</v>
      </c>
      <c r="C31" s="3" t="s">
        <v>343</v>
      </c>
      <c r="D31" s="3" t="s">
        <v>344</v>
      </c>
      <c r="E31" s="3" t="s">
        <v>345</v>
      </c>
    </row>
    <row r="32" spans="1:5" ht="58" x14ac:dyDescent="0.35">
      <c r="A32" s="2">
        <v>31</v>
      </c>
      <c r="B32" s="3" t="s">
        <v>334</v>
      </c>
      <c r="C32" s="3" t="s">
        <v>377</v>
      </c>
      <c r="D32" s="3" t="s">
        <v>378</v>
      </c>
      <c r="E32" s="3" t="s">
        <v>379</v>
      </c>
    </row>
    <row r="33" spans="1:5" ht="58" x14ac:dyDescent="0.35">
      <c r="A33" s="2">
        <v>32</v>
      </c>
      <c r="B33" s="3" t="s">
        <v>334</v>
      </c>
      <c r="C33" s="3" t="s">
        <v>366</v>
      </c>
      <c r="D33" s="3" t="s">
        <v>367</v>
      </c>
      <c r="E33" s="3" t="s">
        <v>368</v>
      </c>
    </row>
    <row r="34" spans="1:5" ht="101.5" x14ac:dyDescent="0.35">
      <c r="A34" s="2">
        <v>33</v>
      </c>
      <c r="B34" s="3" t="s">
        <v>334</v>
      </c>
      <c r="C34" s="3" t="s">
        <v>354</v>
      </c>
      <c r="D34" s="3" t="s">
        <v>355</v>
      </c>
      <c r="E34" s="3" t="s">
        <v>356</v>
      </c>
    </row>
    <row r="35" spans="1:5" ht="72.5" x14ac:dyDescent="0.35">
      <c r="A35" s="2">
        <v>34</v>
      </c>
      <c r="B35" s="3" t="s">
        <v>334</v>
      </c>
      <c r="C35" s="3" t="s">
        <v>381</v>
      </c>
      <c r="D35" s="3" t="s">
        <v>382</v>
      </c>
      <c r="E35" s="3" t="s">
        <v>383</v>
      </c>
    </row>
    <row r="36" spans="1:5" ht="101.5" x14ac:dyDescent="0.35">
      <c r="A36" s="2">
        <v>35</v>
      </c>
      <c r="B36" s="3" t="s">
        <v>334</v>
      </c>
      <c r="C36" s="3" t="s">
        <v>348</v>
      </c>
      <c r="D36" s="3" t="s">
        <v>344</v>
      </c>
      <c r="E36" s="3" t="s">
        <v>349</v>
      </c>
    </row>
    <row r="37" spans="1:5" ht="145" x14ac:dyDescent="0.35">
      <c r="A37" s="2">
        <v>36</v>
      </c>
      <c r="B37" s="3" t="s">
        <v>334</v>
      </c>
      <c r="C37" s="3" t="s">
        <v>370</v>
      </c>
      <c r="D37" s="3" t="s">
        <v>371</v>
      </c>
      <c r="E37" s="3" t="s">
        <v>369</v>
      </c>
    </row>
    <row r="38" spans="1:5" ht="145" x14ac:dyDescent="0.35">
      <c r="A38" s="2">
        <v>37</v>
      </c>
      <c r="B38" s="3" t="s">
        <v>334</v>
      </c>
      <c r="C38" s="3" t="s">
        <v>298</v>
      </c>
      <c r="D38" s="3" t="s">
        <v>337</v>
      </c>
      <c r="E38" s="3" t="s">
        <v>299</v>
      </c>
    </row>
    <row r="39" spans="1:5" ht="72.5" x14ac:dyDescent="0.35">
      <c r="A39" s="2">
        <v>38</v>
      </c>
      <c r="B39" s="3" t="s">
        <v>334</v>
      </c>
      <c r="C39" s="3" t="s">
        <v>360</v>
      </c>
      <c r="D39" s="3" t="s">
        <v>359</v>
      </c>
      <c r="E39" s="3" t="s">
        <v>358</v>
      </c>
    </row>
    <row r="40" spans="1:5" ht="116" x14ac:dyDescent="0.35">
      <c r="A40" s="2">
        <v>39</v>
      </c>
      <c r="B40" s="3" t="s">
        <v>334</v>
      </c>
      <c r="C40" s="3" t="s">
        <v>374</v>
      </c>
      <c r="D40" s="3" t="s">
        <v>375</v>
      </c>
      <c r="E40" s="3" t="s">
        <v>373</v>
      </c>
    </row>
    <row r="41" spans="1:5" ht="101.5" x14ac:dyDescent="0.35">
      <c r="A41" s="2">
        <v>40</v>
      </c>
      <c r="B41" s="3" t="s">
        <v>334</v>
      </c>
      <c r="C41" s="3" t="s">
        <v>352</v>
      </c>
      <c r="D41" s="3" t="s">
        <v>344</v>
      </c>
      <c r="E41" s="3" t="s">
        <v>351</v>
      </c>
    </row>
    <row r="42" spans="1:5" ht="101.5" x14ac:dyDescent="0.35">
      <c r="A42" s="2">
        <v>41</v>
      </c>
      <c r="B42" s="3" t="s">
        <v>334</v>
      </c>
      <c r="C42" s="3" t="s">
        <v>363</v>
      </c>
      <c r="D42" s="3" t="s">
        <v>364</v>
      </c>
      <c r="E42" s="3" t="s">
        <v>362</v>
      </c>
    </row>
    <row r="43" spans="1:5" ht="130.5" x14ac:dyDescent="0.35">
      <c r="A43" s="2">
        <v>42</v>
      </c>
      <c r="B43" s="3" t="s">
        <v>334</v>
      </c>
      <c r="C43" s="3" t="s">
        <v>341</v>
      </c>
      <c r="D43" s="3" t="s">
        <v>339</v>
      </c>
      <c r="E43" s="3" t="s">
        <v>340</v>
      </c>
    </row>
    <row r="44" spans="1:5" ht="101.5" x14ac:dyDescent="0.35">
      <c r="A44" s="2">
        <v>43</v>
      </c>
      <c r="B44" s="3" t="s">
        <v>421</v>
      </c>
      <c r="C44" s="3" t="s">
        <v>420</v>
      </c>
      <c r="D44" s="3" t="s">
        <v>422</v>
      </c>
      <c r="E44" s="3" t="s">
        <v>423</v>
      </c>
    </row>
    <row r="45" spans="1:5" ht="58" x14ac:dyDescent="0.35">
      <c r="A45" s="2">
        <v>44</v>
      </c>
      <c r="B45" s="3" t="s">
        <v>286</v>
      </c>
      <c r="C45" s="3" t="s">
        <v>285</v>
      </c>
      <c r="D45" s="3" t="s">
        <v>294</v>
      </c>
      <c r="E45" s="3" t="s">
        <v>105</v>
      </c>
    </row>
    <row r="46" spans="1:5" ht="87" x14ac:dyDescent="0.35">
      <c r="A46" s="2">
        <v>45</v>
      </c>
      <c r="B46" s="3" t="s">
        <v>270</v>
      </c>
      <c r="C46" s="3" t="s">
        <v>91</v>
      </c>
      <c r="D46" s="3" t="s">
        <v>267</v>
      </c>
      <c r="E46" s="3" t="s">
        <v>271</v>
      </c>
    </row>
    <row r="47" spans="1:5" ht="87" x14ac:dyDescent="0.35">
      <c r="A47" s="2">
        <v>46</v>
      </c>
      <c r="B47" s="3" t="s">
        <v>258</v>
      </c>
      <c r="C47" s="3" t="s">
        <v>82</v>
      </c>
      <c r="D47" s="3" t="s">
        <v>265</v>
      </c>
      <c r="E47" s="3" t="s">
        <v>261</v>
      </c>
    </row>
    <row r="48" spans="1:5" ht="130.5" x14ac:dyDescent="0.35">
      <c r="A48" s="2">
        <v>47</v>
      </c>
      <c r="B48" s="3" t="s">
        <v>220</v>
      </c>
      <c r="C48" s="3" t="s">
        <v>219</v>
      </c>
      <c r="D48" s="3" t="s">
        <v>218</v>
      </c>
      <c r="E48" s="3" t="s">
        <v>221</v>
      </c>
    </row>
    <row r="49" spans="1:5" ht="174" x14ac:dyDescent="0.35">
      <c r="A49" s="2">
        <v>48</v>
      </c>
      <c r="B49" s="3" t="s">
        <v>200</v>
      </c>
      <c r="C49" s="3" t="s">
        <v>199</v>
      </c>
      <c r="D49" s="3" t="s">
        <v>198</v>
      </c>
      <c r="E49" s="3" t="s">
        <v>201</v>
      </c>
    </row>
    <row r="50" spans="1:5" ht="130.5" x14ac:dyDescent="0.35">
      <c r="A50" s="2">
        <v>49</v>
      </c>
      <c r="B50" s="3" t="s">
        <v>418</v>
      </c>
      <c r="C50" s="3" t="s">
        <v>417</v>
      </c>
      <c r="D50" s="1" t="s">
        <v>416</v>
      </c>
      <c r="E50" s="3" t="s">
        <v>419</v>
      </c>
    </row>
    <row r="51" spans="1:5" ht="145" x14ac:dyDescent="0.35">
      <c r="A51" s="2">
        <v>50</v>
      </c>
      <c r="B51" s="3" t="s">
        <v>296</v>
      </c>
      <c r="C51" s="3" t="s">
        <v>107</v>
      </c>
      <c r="D51" s="3" t="s">
        <v>310</v>
      </c>
      <c r="E51" s="3" t="s">
        <v>297</v>
      </c>
    </row>
    <row r="52" spans="1:5" ht="159.5" x14ac:dyDescent="0.35">
      <c r="A52" s="2">
        <v>51</v>
      </c>
      <c r="B52" s="3" t="s">
        <v>281</v>
      </c>
      <c r="C52" s="3" t="s">
        <v>280</v>
      </c>
      <c r="D52" s="3" t="s">
        <v>292</v>
      </c>
      <c r="E52" s="3" t="s">
        <v>282</v>
      </c>
    </row>
    <row r="53" spans="1:5" ht="87" x14ac:dyDescent="0.35">
      <c r="A53" s="2">
        <v>52</v>
      </c>
      <c r="B53" s="3" t="s">
        <v>429</v>
      </c>
      <c r="C53" s="3" t="s">
        <v>430</v>
      </c>
      <c r="D53" s="3" t="s">
        <v>434</v>
      </c>
      <c r="E53" s="3" t="s">
        <v>428</v>
      </c>
    </row>
    <row r="54" spans="1:5" ht="101.5" x14ac:dyDescent="0.35">
      <c r="A54" s="2">
        <v>53</v>
      </c>
      <c r="B54" s="3" t="s">
        <v>173</v>
      </c>
      <c r="C54" s="3" t="s">
        <v>172</v>
      </c>
      <c r="D54" s="3" t="s">
        <v>174</v>
      </c>
      <c r="E54" s="3" t="s">
        <v>175</v>
      </c>
    </row>
    <row r="55" spans="1:5" ht="72.5" x14ac:dyDescent="0.35">
      <c r="A55" s="2">
        <v>54</v>
      </c>
      <c r="B55" s="3" t="s">
        <v>197</v>
      </c>
      <c r="C55" s="3" t="s">
        <v>196</v>
      </c>
      <c r="D55" s="3" t="s">
        <v>195</v>
      </c>
      <c r="E55" s="3" t="s">
        <v>41</v>
      </c>
    </row>
    <row r="56" spans="1:5" ht="159.5" x14ac:dyDescent="0.35">
      <c r="A56" s="2">
        <v>55</v>
      </c>
      <c r="B56" s="3" t="s">
        <v>208</v>
      </c>
      <c r="C56" s="3" t="s">
        <v>206</v>
      </c>
      <c r="D56" s="3" t="s">
        <v>209</v>
      </c>
      <c r="E56" s="3" t="s">
        <v>207</v>
      </c>
    </row>
    <row r="57" spans="1:5" ht="87" x14ac:dyDescent="0.35">
      <c r="A57" s="2">
        <v>56</v>
      </c>
      <c r="B57" s="3" t="s">
        <v>226</v>
      </c>
      <c r="C57" s="3" t="s">
        <v>83</v>
      </c>
      <c r="D57" s="3" t="s">
        <v>231</v>
      </c>
      <c r="E57" s="3" t="s">
        <v>227</v>
      </c>
    </row>
    <row r="58" spans="1:5" ht="116" x14ac:dyDescent="0.35">
      <c r="A58" s="2">
        <v>57</v>
      </c>
      <c r="B58" s="3" t="s">
        <v>165</v>
      </c>
      <c r="C58" s="3" t="s">
        <v>438</v>
      </c>
      <c r="D58" s="3" t="s">
        <v>437</v>
      </c>
      <c r="E58" s="3" t="s">
        <v>439</v>
      </c>
    </row>
    <row r="59" spans="1:5" ht="116" x14ac:dyDescent="0.35">
      <c r="A59" s="2">
        <v>58</v>
      </c>
      <c r="B59" s="3" t="s">
        <v>165</v>
      </c>
      <c r="C59" s="3" t="s">
        <v>272</v>
      </c>
      <c r="D59" s="3" t="s">
        <v>289</v>
      </c>
      <c r="E59" s="3" t="s">
        <v>273</v>
      </c>
    </row>
    <row r="60" spans="1:5" ht="58" x14ac:dyDescent="0.35">
      <c r="A60" s="2">
        <v>59</v>
      </c>
      <c r="B60" s="3" t="s">
        <v>165</v>
      </c>
      <c r="C60" s="3" t="s">
        <v>164</v>
      </c>
      <c r="D60" s="3" t="s">
        <v>166</v>
      </c>
      <c r="E60" s="3" t="s">
        <v>167</v>
      </c>
    </row>
    <row r="61" spans="1:5" ht="145" x14ac:dyDescent="0.35">
      <c r="A61" s="2">
        <v>60</v>
      </c>
      <c r="B61" s="3" t="s">
        <v>165</v>
      </c>
      <c r="C61" s="3" t="s">
        <v>329</v>
      </c>
      <c r="D61" s="3" t="s">
        <v>330</v>
      </c>
      <c r="E61" s="3" t="s">
        <v>331</v>
      </c>
    </row>
    <row r="62" spans="1:5" ht="72.5" x14ac:dyDescent="0.35">
      <c r="A62" s="2">
        <v>61</v>
      </c>
      <c r="B62" s="3" t="s">
        <v>152</v>
      </c>
      <c r="C62" s="3" t="s">
        <v>160</v>
      </c>
      <c r="D62" s="3" t="s">
        <v>158</v>
      </c>
      <c r="E62" s="3" t="s">
        <v>159</v>
      </c>
    </row>
    <row r="63" spans="1:5" ht="72.5" x14ac:dyDescent="0.35">
      <c r="A63" s="2">
        <v>62</v>
      </c>
      <c r="B63" s="3" t="s">
        <v>152</v>
      </c>
      <c r="C63" s="3" t="s">
        <v>189</v>
      </c>
      <c r="D63" s="3" t="s">
        <v>188</v>
      </c>
      <c r="E63" s="3" t="s">
        <v>190</v>
      </c>
    </row>
    <row r="64" spans="1:5" ht="87" x14ac:dyDescent="0.35">
      <c r="A64" s="2">
        <v>63</v>
      </c>
      <c r="B64" s="3" t="s">
        <v>152</v>
      </c>
      <c r="C64" s="3" t="s">
        <v>154</v>
      </c>
      <c r="D64" s="3" t="s">
        <v>157</v>
      </c>
      <c r="E64" s="3" t="s">
        <v>156</v>
      </c>
    </row>
    <row r="65" spans="1:5" ht="58" x14ac:dyDescent="0.35">
      <c r="A65" s="2">
        <v>64</v>
      </c>
      <c r="B65" s="3" t="s">
        <v>152</v>
      </c>
      <c r="C65" s="3" t="s">
        <v>151</v>
      </c>
      <c r="D65" s="3" t="s">
        <v>155</v>
      </c>
      <c r="E65" s="3" t="s">
        <v>153</v>
      </c>
    </row>
    <row r="66" spans="1:5" ht="145" x14ac:dyDescent="0.35">
      <c r="A66" s="2">
        <v>65</v>
      </c>
      <c r="B66" s="3" t="s">
        <v>429</v>
      </c>
      <c r="C66" s="3" t="s">
        <v>433</v>
      </c>
      <c r="D66" s="3" t="s">
        <v>435</v>
      </c>
      <c r="E66" s="3" t="s">
        <v>436</v>
      </c>
    </row>
    <row r="67" spans="1:5" ht="58" x14ac:dyDescent="0.35">
      <c r="A67" s="2">
        <v>66</v>
      </c>
      <c r="B67" s="3" t="s">
        <v>440</v>
      </c>
      <c r="C67" s="3" t="s">
        <v>241</v>
      </c>
      <c r="D67" s="3" t="s">
        <v>251</v>
      </c>
      <c r="E67" s="3" t="s">
        <v>242</v>
      </c>
    </row>
    <row r="68" spans="1:5" ht="72.5" x14ac:dyDescent="0.35">
      <c r="A68" s="2">
        <v>67</v>
      </c>
      <c r="B68" s="3" t="s">
        <v>178</v>
      </c>
      <c r="C68" s="3" t="s">
        <v>55</v>
      </c>
      <c r="D68" s="3" t="s">
        <v>253</v>
      </c>
      <c r="E68" s="3" t="s">
        <v>240</v>
      </c>
    </row>
    <row r="69" spans="1:5" ht="101.5" x14ac:dyDescent="0.35">
      <c r="A69" s="2">
        <v>68</v>
      </c>
      <c r="B69" s="3" t="s">
        <v>456</v>
      </c>
      <c r="C69" s="3" t="s">
        <v>453</v>
      </c>
      <c r="D69" s="3" t="s">
        <v>454</v>
      </c>
      <c r="E69" s="3" t="s">
        <v>455</v>
      </c>
    </row>
    <row r="70" spans="1:5" ht="58" x14ac:dyDescent="0.35">
      <c r="A70" s="2">
        <v>69</v>
      </c>
      <c r="B70" s="3" t="s">
        <v>535</v>
      </c>
      <c r="C70" s="3" t="s">
        <v>534</v>
      </c>
      <c r="D70" s="3" t="s">
        <v>533</v>
      </c>
      <c r="E70" s="3" t="s">
        <v>553</v>
      </c>
    </row>
    <row r="71" spans="1:5" ht="87" x14ac:dyDescent="0.35">
      <c r="A71" s="2">
        <v>70</v>
      </c>
      <c r="B71" s="3" t="s">
        <v>550</v>
      </c>
      <c r="C71" s="3" t="s">
        <v>538</v>
      </c>
      <c r="D71" s="1" t="s">
        <v>551</v>
      </c>
      <c r="E71" s="3" t="s">
        <v>552</v>
      </c>
    </row>
    <row r="72" spans="1:5" ht="87" x14ac:dyDescent="0.35">
      <c r="A72" s="2">
        <v>71</v>
      </c>
      <c r="B72" s="3" t="s">
        <v>554</v>
      </c>
      <c r="C72" s="3" t="s">
        <v>555</v>
      </c>
      <c r="D72" s="3" t="s">
        <v>556</v>
      </c>
      <c r="E72" s="3" t="s">
        <v>557</v>
      </c>
    </row>
    <row r="73" spans="1:5" ht="58" x14ac:dyDescent="0.35">
      <c r="A73" s="2">
        <v>72</v>
      </c>
      <c r="B73" s="3" t="s">
        <v>559</v>
      </c>
      <c r="C73" s="3" t="s">
        <v>558</v>
      </c>
      <c r="D73" s="3" t="s">
        <v>560</v>
      </c>
      <c r="E73" s="3" t="s">
        <v>561</v>
      </c>
    </row>
    <row r="74" spans="1:5" ht="29" x14ac:dyDescent="0.35">
      <c r="A74" s="2">
        <v>73</v>
      </c>
      <c r="B74" s="3" t="s">
        <v>563</v>
      </c>
      <c r="C74" s="3" t="s">
        <v>564</v>
      </c>
      <c r="D74" s="84" t="s">
        <v>562</v>
      </c>
      <c r="E74" s="3" t="s">
        <v>565</v>
      </c>
    </row>
    <row r="75" spans="1:5" ht="87" x14ac:dyDescent="0.35">
      <c r="A75" s="2">
        <v>74</v>
      </c>
      <c r="B75" s="3" t="s">
        <v>568</v>
      </c>
      <c r="C75" s="3" t="s">
        <v>566</v>
      </c>
      <c r="D75" s="3" t="s">
        <v>567</v>
      </c>
      <c r="E75" s="3" t="s">
        <v>569</v>
      </c>
    </row>
  </sheetData>
  <sortState xmlns:xlrd2="http://schemas.microsoft.com/office/spreadsheetml/2017/richdata2" ref="A2:E68">
    <sortCondition ref="B2:B68"/>
    <sortCondition ref="C2:C68"/>
  </sortState>
  <hyperlinks>
    <hyperlink ref="D74" r:id="rId1" xr:uid="{D7312CF9-11C1-4936-8012-26EAE3713AE9}"/>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List of NbS</vt:lpstr>
      <vt:lpstr>version info</vt:lpstr>
      <vt:lpstr>Initial list of NbS</vt:lpstr>
      <vt:lpstr>Screening Criteria</vt:lpstr>
      <vt:lpstr>Screening of NbS</vt:lpstr>
      <vt:lpstr>Short-list NbS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2024-10-24T08:26:27Z</dcterms:created>
  <dcterms:modified xsi:type="dcterms:W3CDTF">2025-07-23T09:33:43Z</dcterms:modified>
</cp:coreProperties>
</file>